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is-lsvfs11\共有\★各所属\★建設下水道課\★建設・下水道課\★建設係\《下水道係》\01月：公営企業に係る経営比較分析表の分析等\令和６年度\"/>
    </mc:Choice>
  </mc:AlternateContent>
  <xr:revisionPtr revIDLastSave="0" documentId="13_ncr:1_{944F37EA-EF66-42E5-B875-9BF7D0A870D1}" xr6:coauthVersionLast="47" xr6:coauthVersionMax="47" xr10:uidLastSave="{00000000-0000-0000-0000-000000000000}"/>
  <workbookProtection workbookAlgorithmName="SHA-512" workbookHashValue="YB+L2z0InRKy1GnslA2L4ezGGpGwimYyRdDoGtLyAvLuliadbm9ZXJvtpkmuL0oKujHxBhI1OAQU6B+cz/mk6Q==" workbookSaltValue="x6maYmmfzsQSoVwHZz0Qr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BB10" i="4"/>
  <c r="P10" i="4"/>
</calcChain>
</file>

<file path=xl/sharedStrings.xml><?xml version="1.0" encoding="utf-8"?>
<sst xmlns="http://schemas.openxmlformats.org/spreadsheetml/2006/main" count="236" uniqueCount="114">
  <si>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</si>
  <si>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</si>
  <si>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</si>
  <si>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</si>
  <si>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</si>
  <si>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</si>
  <si>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</si>
  <si>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</si>
  <si>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</si>
  <si>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</si>
  <si>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</si>
  <si>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</si>
  <si>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</si>
  <si>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</si>
  <si>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</si>
  <si>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</si>
  <si>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</si>
  <si>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</si>
  <si>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</si>
  <si>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</si>
  <si>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</si>
  <si>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</si>
  <si>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</si>
  <si>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</si>
  <si>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</si>
  <si>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</si>
  <si>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</si>
  <si>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</si>
  <si>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</si>
  <si>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</si>
  <si>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</si>
  <si>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</si>
  <si>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</si>
  <si>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</si>
  <si>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</si>
  <si>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</si>
  <si>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</si>
  <si>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</si>
  <si>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</si>
  <si>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</si>
  <si>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</si>
  <si>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</si>
  <si>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</si>
  <si>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</si>
  <si>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</si>
  <si>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</si>
  <si>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</si>
  <si>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</si>
  <si>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</si>
  <si>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</si>
  <si>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</si>
  <si>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</si>
  <si>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</si>
  <si>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</si>
  <si>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</si>
  <si>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</si>
  <si>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</si>
  <si>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</si>
  <si>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</si>
  <si>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</si>
  <si>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</si>
  <si>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</si>
  <si>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</si>
  <si>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</si>
  <si>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</si>
  <si>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</si>
  <si>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</si>
  <si>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</si>
  <si>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</si>
  <si>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</si>
  <si>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</si>
  <si>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</si>
  <si>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</si>
  <si>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</si>
  <si>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</si>
  <si>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</si>
  <si>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</si>
  <si>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</si>
  <si>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</si>
  <si>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</si>
  <si>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</si>
  <si>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</si>
  <si>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</si>
  <si>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</si>
  <si>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</si>
  <si>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</si>
  <si>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</si>
  <si>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</si>
  <si>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</si>
  <si>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</si>
  <si>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</si>
  <si>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</si>
  <si>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</si>
  <si>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</si>
  <si>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</si>
  <si>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愛荘町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</si>
  <si>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</si>
  <si>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</si>
  <si>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</si>
  <si>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</si>
  <si>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</si>
  <si>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</si>
  <si>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</si>
  <si>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</si>
  <si>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</si>
  <si>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</si>
  <si>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</si>
  <si>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</si>
  <si>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</si>
  <si>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</si>
  <si>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</si>
  <si>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類似団体平均値よりも下回っています。管渠更新までの老朽化は進んでいませんが、今後は過去に整備した管渠の更新・修繕の時期が集中して到来することが予想されることから、施設の維持機能に関する中長期的な計画である「ストックマネジメント計画」をもとに施設の適正な維持管理に努めます。</t>
    <phoneticPr fontId="4"/>
  </si>
  <si>
    <t>　令和元年度からの地方公営企業法の適用により、事業経営状況の明確化および透明性の向上が可能となるため、計画的な経営基盤の強化や、長期的に安定したサービスが提供できるよう努めます。
 公共用水域の水質保全や使用料収入増加の観点から、水洗化率向上のため、未接続世帯に対し広報や啓発を行います。また、有収水量の使用が多い企業等に対し公共下水道への接続を啓発します。
　今後は、将来的な人口減少や、施設の老朽化および不明水対策に伴う維持管理費の増加や、多額の企業債償還が続くこととなります。
　そうした事を視野に入れながら、下水道経営戦略の見直しを元に、使用料改定の取組が必要となります。</t>
    <rPh sb="147" eb="149">
      <t>ユウシュウ</t>
    </rPh>
    <rPh sb="149" eb="151">
      <t>スイリョウ</t>
    </rPh>
    <rPh sb="152" eb="154">
      <t>シヨウ</t>
    </rPh>
    <rPh sb="180" eb="182">
      <t>コンゴ</t>
    </rPh>
    <rPh sb="247" eb="248">
      <t>コト</t>
    </rPh>
    <rPh sb="249" eb="251">
      <t>シヤ</t>
    </rPh>
    <rPh sb="252" eb="253">
      <t>イ</t>
    </rPh>
    <rPh sb="258" eb="261">
      <t>ゲスイドウ</t>
    </rPh>
    <rPh sb="261" eb="263">
      <t>ケイエイ</t>
    </rPh>
    <rPh sb="263" eb="265">
      <t>センリャク</t>
    </rPh>
    <rPh sb="266" eb="268">
      <t>ミナオ</t>
    </rPh>
    <rPh sb="276" eb="278">
      <t>カイテイ</t>
    </rPh>
    <phoneticPr fontId="4"/>
  </si>
  <si>
    <t>平成３１年４月１日より地方公営企業法を適用したことにより、令和元年度からのグラフとなります。
　①経常収支比率は、前年度から0.56％下落したものの、100％を上回っています。
　しかし、下水道使用料だけでは全体の支出を賄えない為、不足分を一般会計からの補助金で賄っています。
　③流動比率は、100％を下回っています。流動負債中企業債の償還に充てる額が多く、不足分を一般会計からの補助金で賄っています。
　④企業債残高対事業規模比較は、下水道整備にかかる起債元金の償還が進んでいることから、類似団体平均値を上回っています。今後についても計画的な起債借入に努めていきます。
　⑤経費回収率は、令和４年度決算比0.37%の減少です。全国平均や類似団体平均値を上回っていますが、汚水処理にかかる費用が使用料収入以外で賄われているため、経費回収率が100％に達するよう、下水道使用料の改定に向けた取組を進めます。
　⑥汚水処理原価は、令和４年度決算比で増減はありません。類似団体平均値を下回っていることから、今後も継続して費用の抑制および有収水量の使用料収入増加に努めます。
　⑦施設利用率は、滋賀県の流域下水道で汚水処理をしているので該当なしとなります。
　⑧水洗化率は類似団体と比較しても高い値を保持しています。今後も下水道未接続世帯への啓発等、水洗化の促進に取り組みます。</t>
    <rPh sb="57" eb="60">
      <t>ゼンネンド</t>
    </rPh>
    <rPh sb="67" eb="69">
      <t>ゲラク</t>
    </rPh>
    <rPh sb="94" eb="97">
      <t>ゲスイドウ</t>
    </rPh>
    <rPh sb="97" eb="100">
      <t>シヨウリョウ</t>
    </rPh>
    <rPh sb="104" eb="106">
      <t>ゼンタイ</t>
    </rPh>
    <rPh sb="107" eb="109">
      <t>シシュツ</t>
    </rPh>
    <rPh sb="228" eb="230">
      <t>キサイ</t>
    </rPh>
    <rPh sb="230" eb="232">
      <t>ガンキン</t>
    </rPh>
    <rPh sb="233" eb="235">
      <t>ショウカン</t>
    </rPh>
    <rPh sb="236" eb="237">
      <t>スス</t>
    </rPh>
    <rPh sb="254" eb="255">
      <t>ウエ</t>
    </rPh>
    <rPh sb="273" eb="275">
      <t>キサイ</t>
    </rPh>
    <rPh sb="310" eb="312">
      <t>ゲンショウ</t>
    </rPh>
    <rPh sb="315" eb="319">
      <t>ゼンコクヘイキン</t>
    </rPh>
    <rPh sb="320" eb="324">
      <t>ルイジダンタイ</t>
    </rPh>
    <rPh sb="324" eb="327">
      <t>ヘイキンチ</t>
    </rPh>
    <rPh sb="328" eb="330">
      <t>ウワマワ</t>
    </rPh>
    <rPh sb="365" eb="367">
      <t>ケイヒ</t>
    </rPh>
    <rPh sb="367" eb="369">
      <t>カイシュウ</t>
    </rPh>
    <rPh sb="369" eb="370">
      <t>リツ</t>
    </rPh>
    <rPh sb="376" eb="377">
      <t>タッ</t>
    </rPh>
    <rPh sb="382" eb="385">
      <t>ゲスイドウ</t>
    </rPh>
    <rPh sb="389" eb="391">
      <t>カイテイ</t>
    </rPh>
    <rPh sb="392" eb="393">
      <t>ム</t>
    </rPh>
    <rPh sb="395" eb="397">
      <t>トリクミ</t>
    </rPh>
    <rPh sb="423" eb="425">
      <t>ゾウゲン</t>
    </rPh>
    <rPh sb="471" eb="474">
      <t>シヨウリョウ</t>
    </rPh>
    <rPh sb="474" eb="476">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</si>
</sst>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1B-4B6B-B77A-CBE2420D3C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861B-4B6B-B77A-CBE2420D3C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29-401D-A6CF-0BE5F28594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6F29-401D-A6CF-0BE5F28594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92.17</c:v>
                </c:pt>
                <c:pt idx="1">
                  <c:v>92.28</c:v>
                </c:pt>
                <c:pt idx="2">
                  <c:v>92.17</c:v>
                </c:pt>
                <c:pt idx="3">
                  <c:v>92.22</c:v>
                </c:pt>
                <c:pt idx="4">
                  <c:v>92.41</c:v>
                </c:pt>
              </c:numCache>
            </c:numRef>
          </c:val>
          <c:extLst>
            <c:ext xmlns:c16="http://schemas.microsoft.com/office/drawing/2014/chart" uri="{C3380CC4-5D6E-409C-BE32-E72D297353CC}">
              <c16:uniqueId val="{00000000-7F07-4DDE-B82E-41664E629A8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7F07-4DDE-B82E-41664E629A8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107.69</c:v>
                </c:pt>
                <c:pt idx="1">
                  <c:v>109.93</c:v>
                </c:pt>
                <c:pt idx="2">
                  <c:v>132.55000000000001</c:v>
                </c:pt>
                <c:pt idx="3">
                  <c:v>134.63</c:v>
                </c:pt>
                <c:pt idx="4">
                  <c:v>134.07</c:v>
                </c:pt>
              </c:numCache>
            </c:numRef>
          </c:val>
          <c:extLst>
            <c:ext xmlns:c16="http://schemas.microsoft.com/office/drawing/2014/chart" uri="{C3380CC4-5D6E-409C-BE32-E72D297353CC}">
              <c16:uniqueId val="{00000000-29D2-4039-B015-E7B259F151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29D2-4039-B015-E7B259F151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3.01</c:v>
                </c:pt>
                <c:pt idx="1">
                  <c:v>6.04</c:v>
                </c:pt>
                <c:pt idx="2">
                  <c:v>9</c:v>
                </c:pt>
                <c:pt idx="3">
                  <c:v>11.98</c:v>
                </c:pt>
                <c:pt idx="4">
                  <c:v>0.41</c:v>
                </c:pt>
              </c:numCache>
            </c:numRef>
          </c:val>
          <c:extLst>
            <c:ext xmlns:c16="http://schemas.microsoft.com/office/drawing/2014/chart" uri="{C3380CC4-5D6E-409C-BE32-E72D297353CC}">
              <c16:uniqueId val="{00000000-4878-46D0-B064-EF58924F4F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4878-46D0-B064-EF58924F4F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16-49C8-9682-F6F2AF6315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B016-49C8-9682-F6F2AF6315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69-4E36-BF99-8F3347F699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5169-4E36-BF99-8F3347F699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17.2</c:v>
                </c:pt>
                <c:pt idx="1">
                  <c:v>18.96</c:v>
                </c:pt>
                <c:pt idx="2">
                  <c:v>24.71</c:v>
                </c:pt>
                <c:pt idx="3">
                  <c:v>23.39</c:v>
                </c:pt>
                <c:pt idx="4">
                  <c:v>24.88</c:v>
                </c:pt>
              </c:numCache>
            </c:numRef>
          </c:val>
          <c:extLst>
            <c:ext xmlns:c16="http://schemas.microsoft.com/office/drawing/2014/chart" uri="{C3380CC4-5D6E-409C-BE32-E72D297353CC}">
              <c16:uniqueId val="{00000000-1DD0-41B7-BE84-959CBE1AFB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1DD0-41B7-BE84-959CBE1AFB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663.17</c:v>
                </c:pt>
                <c:pt idx="1">
                  <c:v>529.07000000000005</c:v>
                </c:pt>
                <c:pt idx="2">
                  <c:v>423.22</c:v>
                </c:pt>
                <c:pt idx="3">
                  <c:v>396.3</c:v>
                </c:pt>
                <c:pt idx="4">
                  <c:v>1817.76</c:v>
                </c:pt>
              </c:numCache>
            </c:numRef>
          </c:val>
          <c:extLst>
            <c:ext xmlns:c16="http://schemas.microsoft.com/office/drawing/2014/chart" uri="{C3380CC4-5D6E-409C-BE32-E72D297353CC}">
              <c16:uniqueId val="{00000000-137C-4C21-BE42-6BA8D4B17B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137C-4C21-BE42-6BA8D4B17B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84.23</c:v>
                </c:pt>
                <c:pt idx="1">
                  <c:v>86.03</c:v>
                </c:pt>
                <c:pt idx="2">
                  <c:v>95.73</c:v>
                </c:pt>
                <c:pt idx="3">
                  <c:v>95.95</c:v>
                </c:pt>
                <c:pt idx="4">
                  <c:v>95.58</c:v>
                </c:pt>
              </c:numCache>
            </c:numRef>
          </c:val>
          <c:extLst>
            <c:ext xmlns:c16="http://schemas.microsoft.com/office/drawing/2014/chart" uri="{C3380CC4-5D6E-409C-BE32-E72D297353CC}">
              <c16:uniqueId val="{00000000-D44E-4D50-80C3-D41A710D1F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D44E-4D50-80C3-D41A710D1F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171.15</c:v>
                </c:pt>
                <c:pt idx="1">
                  <c:v>164.46</c:v>
                </c:pt>
                <c:pt idx="2">
                  <c:v>149.97999999999999</c:v>
                </c:pt>
                <c:pt idx="3">
                  <c:v>149.97999999999999</c:v>
                </c:pt>
                <c:pt idx="4">
                  <c:v>149.97999999999999</c:v>
                </c:pt>
              </c:numCache>
            </c:numRef>
          </c:val>
          <c:extLst>
            <c:ext xmlns:c16="http://schemas.microsoft.com/office/drawing/2014/chart" uri="{C3380CC4-5D6E-409C-BE32-E72D297353CC}">
              <c16:uniqueId val="{00000000-163C-4928-B6EA-02DA1D2F9A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163C-4928-B6EA-02DA1D2F9A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C36" sqref="B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滋賀県　愛荘町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50">
        <f>データ!S6</f>
        <v>21194</v>
      </c>
      <c r="AM8" s="50"/>
      <c r="AN8" s="50"/>
      <c r="AO8" s="50"/>
      <c r="AP8" s="50"/>
      <c r="AQ8" s="50"/>
      <c r="AR8" s="50"/>
      <c r="AS8" s="50"/>
      <c r="AT8" s="51">
        <f>データ!T6</f>
        <v>13.63</v>
      </c>
      <c r="AU8" s="51"/>
      <c r="AV8" s="51"/>
      <c r="AW8" s="51"/>
      <c r="AX8" s="51"/>
      <c r="AY8" s="51"/>
      <c r="AZ8" s="51"/>
      <c r="BA8" s="51"/>
      <c r="BB8" s="51">
        <f>データ!U6</f>
        <v>1554.95</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f>データ!O6</f>
        <v>60.1</v>
      </c>
      <c r="J10" s="51"/>
      <c r="K10" s="51"/>
      <c r="L10" s="51"/>
      <c r="M10" s="51"/>
      <c r="N10" s="51"/>
      <c r="O10" s="51"/>
      <c r="P10" s="51">
        <f>データ!P6</f>
        <v>99.15</v>
      </c>
      <c r="Q10" s="51"/>
      <c r="R10" s="51"/>
      <c r="S10" s="51"/>
      <c r="T10" s="51"/>
      <c r="U10" s="51"/>
      <c r="V10" s="51"/>
      <c r="W10" s="51">
        <f>データ!Q6</f>
        <v>84.42</v>
      </c>
      <c r="X10" s="51"/>
      <c r="Y10" s="51"/>
      <c r="Z10" s="51"/>
      <c r="AA10" s="51"/>
      <c r="AB10" s="51"/>
      <c r="AC10" s="51"/>
      <c r="AD10" s="50">
        <f>データ!R6</f>
        <v>2640</v>
      </c>
      <c r="AE10" s="50"/>
      <c r="AF10" s="50"/>
      <c r="AG10" s="50"/>
      <c r="AH10" s="50"/>
      <c r="AI10" s="50"/>
      <c r="AJ10" s="50"/>
      <c r="AK10" s="2"/>
      <c r="AL10" s="50">
        <f>データ!V6</f>
        <v>20898</v>
      </c>
      <c r="AM10" s="50"/>
      <c r="AN10" s="50"/>
      <c r="AO10" s="50"/>
      <c r="AP10" s="50"/>
      <c r="AQ10" s="50"/>
      <c r="AR10" s="50"/>
      <c r="AS10" s="50"/>
      <c r="AT10" s="51">
        <f>データ!W6</f>
        <v>9.39</v>
      </c>
      <c r="AU10" s="51"/>
      <c r="AV10" s="51"/>
      <c r="AW10" s="51"/>
      <c r="AX10" s="51"/>
      <c r="AY10" s="51"/>
      <c r="AZ10" s="51"/>
      <c r="BA10" s="51"/>
      <c r="BB10" s="51">
        <f>データ!X6</f>
        <v>2225.56</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111</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wFGFGyyOyJLmUmEoAuGR06dSu3oWgr9CIzmXDbmn65ox9NPQyHdkl2cO/347zJ5yCGEwKhUgBtQkjS58xM8/Kw==" saltValue="Ti/YBweG/QzPnn1J5p75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254258</v>
      </c>
      <c r="D6" s="19">
        <f t="shared" si="3"/>
        <v>46</v>
      </c>
      <c r="E6" s="19">
        <f t="shared" si="3"/>
        <v>17</v>
      </c>
      <c r="F6" s="19">
        <f t="shared" si="3"/>
        <v>4</v>
      </c>
      <c r="G6" s="19">
        <f t="shared" si="3"/>
        <v>0</v>
      </c>
      <c r="H6" s="19" t="str">
        <f t="shared" si="3"/>
        <v>滋賀県　愛荘町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60.1</v>
      </c>
      <c r="P6" s="20">
        <f t="shared" si="3"/>
        <v>99.15</v>
      </c>
      <c r="Q6" s="20">
        <f t="shared" si="3"/>
        <v>84.42</v>
      </c>
      <c r="R6" s="20">
        <f t="shared" si="3"/>
        <v>2640</v>
      </c>
      <c r="S6" s="20">
        <f t="shared" si="3"/>
        <v>21194</v>
      </c>
      <c r="T6" s="20">
        <f t="shared" si="3"/>
        <v>13.63</v>
      </c>
      <c r="U6" s="20">
        <f t="shared" si="3"/>
        <v>1554.95</v>
      </c>
      <c r="V6" s="20">
        <f t="shared" si="3"/>
        <v>20898</v>
      </c>
      <c r="W6" s="20">
        <f t="shared" si="3"/>
        <v>9.39</v>
      </c>
      <c r="X6" s="20">
        <f t="shared" si="3"/>
        <v>2225.56</v>
      </c>
      <c r="Y6" s="21">
        <f>IF(Y7="",NA(),Y7)</f>
        <v>107.69</v>
      </c>
      <c r="Z6" s="21">
        <f t="shared" ref="Z6:AH6" si="4">IF(Z7="",NA(),Z7)</f>
        <v>109.93</v>
      </c>
      <c r="AA6" s="21">
        <f t="shared" si="4"/>
        <v>132.55000000000001</v>
      </c>
      <c r="AB6" s="21">
        <f t="shared" si="4"/>
        <v>134.63</v>
      </c>
      <c r="AC6" s="21">
        <f t="shared" si="4"/>
        <v>134.07</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17.2</v>
      </c>
      <c r="AV6" s="21">
        <f t="shared" ref="AV6:BD6" si="6">IF(AV7="",NA(),AV7)</f>
        <v>18.96</v>
      </c>
      <c r="AW6" s="21">
        <f t="shared" si="6"/>
        <v>24.71</v>
      </c>
      <c r="AX6" s="21">
        <f t="shared" si="6"/>
        <v>23.39</v>
      </c>
      <c r="AY6" s="21">
        <f t="shared" si="6"/>
        <v>24.88</v>
      </c>
      <c r="AZ6" s="21">
        <f t="shared" si="6"/>
        <v>47.72</v>
      </c>
      <c r="BA6" s="21">
        <f t="shared" si="6"/>
        <v>44.24</v>
      </c>
      <c r="BB6" s="21">
        <f t="shared" si="6"/>
        <v>43.07</v>
      </c>
      <c r="BC6" s="21">
        <f t="shared" si="6"/>
        <v>45.42</v>
      </c>
      <c r="BD6" s="21">
        <f t="shared" si="6"/>
        <v>50.63</v>
      </c>
      <c r="BE6" s="20" t="str">
        <f>IF(BE7="","",IF(BE7="-","【-】","【"&amp;SUBSTITUTE(TEXT(BE7,"#,##0.00"),"-","△")&amp;"】"))</f>
        <v>【48.91】</v>
      </c>
      <c r="BF6" s="21">
        <f>IF(BF7="",NA(),BF7)</f>
        <v>663.17</v>
      </c>
      <c r="BG6" s="21">
        <f t="shared" ref="BG6:BO6" si="7">IF(BG7="",NA(),BG7)</f>
        <v>529.07000000000005</v>
      </c>
      <c r="BH6" s="21">
        <f t="shared" si="7"/>
        <v>423.22</v>
      </c>
      <c r="BI6" s="21">
        <f t="shared" si="7"/>
        <v>396.3</v>
      </c>
      <c r="BJ6" s="21">
        <f t="shared" si="7"/>
        <v>1817.76</v>
      </c>
      <c r="BK6" s="21">
        <f t="shared" si="7"/>
        <v>1206.79</v>
      </c>
      <c r="BL6" s="21">
        <f t="shared" si="7"/>
        <v>1258.43</v>
      </c>
      <c r="BM6" s="21">
        <f t="shared" si="7"/>
        <v>1163.75</v>
      </c>
      <c r="BN6" s="21">
        <f t="shared" si="7"/>
        <v>1195.47</v>
      </c>
      <c r="BO6" s="21">
        <f t="shared" si="7"/>
        <v>1168.69</v>
      </c>
      <c r="BP6" s="20" t="str">
        <f>IF(BP7="","",IF(BP7="-","【-】","【"&amp;SUBSTITUTE(TEXT(BP7,"#,##0.00"),"-","△")&amp;"】"))</f>
        <v>【1,156.82】</v>
      </c>
      <c r="BQ6" s="21">
        <f>IF(BQ7="",NA(),BQ7)</f>
        <v>84.23</v>
      </c>
      <c r="BR6" s="21">
        <f t="shared" ref="BR6:BZ6" si="8">IF(BR7="",NA(),BR7)</f>
        <v>86.03</v>
      </c>
      <c r="BS6" s="21">
        <f t="shared" si="8"/>
        <v>95.73</v>
      </c>
      <c r="BT6" s="21">
        <f t="shared" si="8"/>
        <v>95.95</v>
      </c>
      <c r="BU6" s="21">
        <f t="shared" si="8"/>
        <v>95.58</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171.15</v>
      </c>
      <c r="CC6" s="21">
        <f t="shared" ref="CC6:CK6" si="9">IF(CC7="",NA(),CC7)</f>
        <v>164.46</v>
      </c>
      <c r="CD6" s="21">
        <f t="shared" si="9"/>
        <v>149.97999999999999</v>
      </c>
      <c r="CE6" s="21">
        <f t="shared" si="9"/>
        <v>149.97999999999999</v>
      </c>
      <c r="CF6" s="21">
        <f t="shared" si="9"/>
        <v>149.97999999999999</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92.17</v>
      </c>
      <c r="CY6" s="21">
        <f t="shared" ref="CY6:DG6" si="11">IF(CY7="",NA(),CY7)</f>
        <v>92.28</v>
      </c>
      <c r="CZ6" s="21">
        <f t="shared" si="11"/>
        <v>92.17</v>
      </c>
      <c r="DA6" s="21">
        <f t="shared" si="11"/>
        <v>92.22</v>
      </c>
      <c r="DB6" s="21">
        <f t="shared" si="11"/>
        <v>92.41</v>
      </c>
      <c r="DC6" s="21">
        <f t="shared" si="11"/>
        <v>83.75</v>
      </c>
      <c r="DD6" s="21">
        <f t="shared" si="11"/>
        <v>84.19</v>
      </c>
      <c r="DE6" s="21">
        <f t="shared" si="11"/>
        <v>84.34</v>
      </c>
      <c r="DF6" s="21">
        <f t="shared" si="11"/>
        <v>84.34</v>
      </c>
      <c r="DG6" s="21">
        <f t="shared" si="11"/>
        <v>84.73</v>
      </c>
      <c r="DH6" s="20" t="str">
        <f>IF(DH7="","",IF(DH7="-","【-】","【"&amp;SUBSTITUTE(TEXT(DH7,"#,##0.00"),"-","△")&amp;"】"))</f>
        <v>【86.21】</v>
      </c>
      <c r="DI6" s="21">
        <f>IF(DI7="",NA(),DI7)</f>
        <v>3.01</v>
      </c>
      <c r="DJ6" s="21">
        <f t="shared" ref="DJ6:DR6" si="12">IF(DJ7="",NA(),DJ7)</f>
        <v>6.04</v>
      </c>
      <c r="DK6" s="21">
        <f t="shared" si="12"/>
        <v>9</v>
      </c>
      <c r="DL6" s="21">
        <f t="shared" si="12"/>
        <v>11.98</v>
      </c>
      <c r="DM6" s="21">
        <f t="shared" si="12"/>
        <v>0.41</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254258</v>
      </c>
      <c r="D7" s="23">
        <v>46</v>
      </c>
      <c r="E7" s="23">
        <v>17</v>
      </c>
      <c r="F7" s="23">
        <v>4</v>
      </c>
      <c r="G7" s="23">
        <v>0</v>
      </c>
      <c r="H7" s="23" t="s">
        <v>95</v>
      </c>
      <c r="I7" s="23" t="s">
        <v>96</v>
      </c>
      <c r="J7" s="23" t="s">
        <v>97</v>
      </c>
      <c r="K7" s="23" t="s">
        <v>98</v>
      </c>
      <c r="L7" s="23" t="s">
        <v>99</v>
      </c>
      <c r="M7" s="23" t="s">
        <v>100</v>
      </c>
      <c r="N7" s="24" t="s">
        <v>101</v>
      </c>
      <c r="O7" s="24">
        <v>60.1</v>
      </c>
      <c r="P7" s="24">
        <v>99.15</v>
      </c>
      <c r="Q7" s="24">
        <v>84.42</v>
      </c>
      <c r="R7" s="24">
        <v>2640</v>
      </c>
      <c r="S7" s="24">
        <v>21194</v>
      </c>
      <c r="T7" s="24">
        <v>13.63</v>
      </c>
      <c r="U7" s="24">
        <v>1554.95</v>
      </c>
      <c r="V7" s="24">
        <v>20898</v>
      </c>
      <c r="W7" s="24">
        <v>9.39</v>
      </c>
      <c r="X7" s="24">
        <v>2225.56</v>
      </c>
      <c r="Y7" s="24">
        <v>107.69</v>
      </c>
      <c r="Z7" s="24">
        <v>109.93</v>
      </c>
      <c r="AA7" s="24">
        <v>132.55000000000001</v>
      </c>
      <c r="AB7" s="24">
        <v>134.63</v>
      </c>
      <c r="AC7" s="24">
        <v>134.07</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17.2</v>
      </c>
      <c r="AV7" s="24">
        <v>18.96</v>
      </c>
      <c r="AW7" s="24">
        <v>24.71</v>
      </c>
      <c r="AX7" s="24">
        <v>23.39</v>
      </c>
      <c r="AY7" s="24">
        <v>24.88</v>
      </c>
      <c r="AZ7" s="24">
        <v>47.72</v>
      </c>
      <c r="BA7" s="24">
        <v>44.24</v>
      </c>
      <c r="BB7" s="24">
        <v>43.07</v>
      </c>
      <c r="BC7" s="24">
        <v>45.42</v>
      </c>
      <c r="BD7" s="24">
        <v>50.63</v>
      </c>
      <c r="BE7" s="24">
        <v>48.91</v>
      </c>
      <c r="BF7" s="24">
        <v>663.17</v>
      </c>
      <c r="BG7" s="24">
        <v>529.07000000000005</v>
      </c>
      <c r="BH7" s="24">
        <v>423.22</v>
      </c>
      <c r="BI7" s="24">
        <v>396.3</v>
      </c>
      <c r="BJ7" s="24">
        <v>1817.76</v>
      </c>
      <c r="BK7" s="24">
        <v>1206.79</v>
      </c>
      <c r="BL7" s="24">
        <v>1258.43</v>
      </c>
      <c r="BM7" s="24">
        <v>1163.75</v>
      </c>
      <c r="BN7" s="24">
        <v>1195.47</v>
      </c>
      <c r="BO7" s="24">
        <v>1168.69</v>
      </c>
      <c r="BP7" s="24">
        <v>1156.82</v>
      </c>
      <c r="BQ7" s="24">
        <v>84.23</v>
      </c>
      <c r="BR7" s="24">
        <v>86.03</v>
      </c>
      <c r="BS7" s="24">
        <v>95.73</v>
      </c>
      <c r="BT7" s="24">
        <v>95.95</v>
      </c>
      <c r="BU7" s="24">
        <v>95.58</v>
      </c>
      <c r="BV7" s="24">
        <v>71.84</v>
      </c>
      <c r="BW7" s="24">
        <v>73.36</v>
      </c>
      <c r="BX7" s="24">
        <v>72.599999999999994</v>
      </c>
      <c r="BY7" s="24">
        <v>69.430000000000007</v>
      </c>
      <c r="BZ7" s="24">
        <v>70.709999999999994</v>
      </c>
      <c r="CA7" s="24">
        <v>75.33</v>
      </c>
      <c r="CB7" s="24">
        <v>171.15</v>
      </c>
      <c r="CC7" s="24">
        <v>164.46</v>
      </c>
      <c r="CD7" s="24">
        <v>149.97999999999999</v>
      </c>
      <c r="CE7" s="24">
        <v>149.97999999999999</v>
      </c>
      <c r="CF7" s="24">
        <v>149.97999999999999</v>
      </c>
      <c r="CG7" s="24">
        <v>228.47</v>
      </c>
      <c r="CH7" s="24">
        <v>224.88</v>
      </c>
      <c r="CI7" s="24">
        <v>228.64</v>
      </c>
      <c r="CJ7" s="24">
        <v>239.46</v>
      </c>
      <c r="CK7" s="24">
        <v>233.15</v>
      </c>
      <c r="CL7" s="24">
        <v>215.73</v>
      </c>
      <c r="CM7" s="24" t="s">
        <v>101</v>
      </c>
      <c r="CN7" s="24" t="s">
        <v>101</v>
      </c>
      <c r="CO7" s="24" t="s">
        <v>101</v>
      </c>
      <c r="CP7" s="24" t="s">
        <v>101</v>
      </c>
      <c r="CQ7" s="24" t="s">
        <v>101</v>
      </c>
      <c r="CR7" s="24">
        <v>42.47</v>
      </c>
      <c r="CS7" s="24">
        <v>42.4</v>
      </c>
      <c r="CT7" s="24">
        <v>42.28</v>
      </c>
      <c r="CU7" s="24">
        <v>41.06</v>
      </c>
      <c r="CV7" s="24">
        <v>42.09</v>
      </c>
      <c r="CW7" s="24">
        <v>43.28</v>
      </c>
      <c r="CX7" s="24">
        <v>92.17</v>
      </c>
      <c r="CY7" s="24">
        <v>92.28</v>
      </c>
      <c r="CZ7" s="24">
        <v>92.17</v>
      </c>
      <c r="DA7" s="24">
        <v>92.22</v>
      </c>
      <c r="DB7" s="24">
        <v>92.41</v>
      </c>
      <c r="DC7" s="24">
        <v>83.75</v>
      </c>
      <c r="DD7" s="24">
        <v>84.19</v>
      </c>
      <c r="DE7" s="24">
        <v>84.34</v>
      </c>
      <c r="DF7" s="24">
        <v>84.34</v>
      </c>
      <c r="DG7" s="24">
        <v>84.73</v>
      </c>
      <c r="DH7" s="24">
        <v>86.21</v>
      </c>
      <c r="DI7" s="24">
        <v>3.01</v>
      </c>
      <c r="DJ7" s="24">
        <v>6.04</v>
      </c>
      <c r="DK7" s="24">
        <v>9</v>
      </c>
      <c r="DL7" s="24">
        <v>11.98</v>
      </c>
      <c r="DM7" s="24">
        <v>0.41</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本田　智大</cp:lastModifiedBy>
  <cp:lastPrinted>2025-01-26T23:05:24Z</cp:lastPrinted>
  <dcterms:created xsi:type="dcterms:W3CDTF">2024-12-19T01:24:47Z</dcterms:created>
  <dcterms:modified xsi:type="dcterms:W3CDTF">2025-02-20T23:19:33Z</dcterms:modified>
  <cp:category/>
</cp:coreProperties>
</file>