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03322\Desktop\"/>
    </mc:Choice>
  </mc:AlternateContent>
  <xr:revisionPtr revIDLastSave="0" documentId="13_ncr:1_{D0C3B56F-B023-4F40-A4E9-3F80A4DBF290}" xr6:coauthVersionLast="47" xr6:coauthVersionMax="47" xr10:uidLastSave="{00000000-0000-0000-0000-000000000000}"/>
  <bookViews>
    <workbookView xWindow="-80" yWindow="-80" windowWidth="19360" windowHeight="11440" firstSheet="3" activeTab="4" xr2:uid="{A5B13F72-3EF6-42A2-9982-55D30C8F21CA}"/>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88" i="12" l="1"/>
  <c r="AP88" i="12"/>
  <c r="AF88" i="12"/>
  <c r="AP23" i="12"/>
  <c r="V23" i="12"/>
  <c r="Q23"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alcChain>
</file>

<file path=xl/sharedStrings.xml><?xml version="1.0" encoding="utf-8"?>
<sst xmlns="http://schemas.openxmlformats.org/spreadsheetml/2006/main" count="1083" uniqueCount="564">
  <si>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</si>
  <si>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</si>
  <si>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</si>
  <si>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</si>
  <si>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</si>
  <si>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</si>
  <si>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</si>
  <si>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</si>
  <si>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</si>
  <si>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</si>
  <si>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</si>
  <si>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</si>
  <si>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</si>
  <si>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</si>
  <si>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</si>
  <si>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</si>
  <si>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</si>
  <si>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</si>
  <si>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</si>
  <si>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</si>
  <si>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</si>
  <si>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</si>
  <si>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</si>
  <si>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</si>
  <si>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</si>
  <si>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</si>
  <si>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</si>
  <si>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</si>
  <si>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</si>
  <si>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</si>
  <si>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</si>
  <si>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</si>
  <si>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</si>
  <si>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</si>
  <si>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</si>
  <si>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</si>
  <si>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</si>
  <si>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</si>
  <si>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</si>
  <si>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</si>
  <si>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</si>
  <si>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</si>
  <si>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</si>
  <si>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</si>
  <si>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</si>
  <si>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</si>
  <si>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</si>
  <si>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</si>
  <si>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</si>
  <si>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</si>
  <si>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</si>
  <si>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</si>
  <si>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</si>
  <si>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</si>
  <si>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</si>
  <si>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</si>
  <si>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</si>
  <si>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</si>
  <si>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</si>
  <si>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</si>
  <si>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</si>
  <si>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</si>
  <si>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</si>
  <si>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</si>
  <si>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</si>
  <si>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</si>
  <si>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</si>
  <si>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</si>
  <si>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</si>
  <si>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</si>
  <si>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</si>
  <si>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</si>
  <si>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</si>
  <si>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</si>
  <si>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</si>
  <si>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</si>
  <si>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</si>
  <si>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</si>
  <si>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</si>
  <si>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</si>
  <si>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</si>
  <si>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</si>
  <si>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</si>
  <si>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</si>
  <si>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</si>
  <si>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</si>
  <si>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</si>
  <si>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</si>
  <si>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</si>
  <si>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</si>
  <si>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</si>
  <si>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</si>
  <si>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</si>
  <si>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</si>
  <si>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愛荘町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</si>
  <si>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</si>
  <si>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</si>
  <si>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</si>
  <si>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</si>
  <si>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</si>
  <si>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</si>
  <si>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</si>
  <si>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</si>
  <si>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</si>
  <si>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</si>
  <si>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</si>
  <si>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</si>
  <si>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</si>
  <si>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</si>
  <si>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</si>
  <si>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</si>
  <si>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</si>
  <si>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</si>
  <si>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</si>
  <si>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</si>
  <si>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</si>
  <si>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</si>
  <si>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</si>
  <si>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</si>
  <si>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</si>
  <si>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</si>
  <si>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</si>
  <si>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</si>
  <si>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</si>
  <si>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</si>
  <si>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</si>
  <si>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</si>
  <si>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</si>
  <si>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</si>
  <si>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</si>
  <si>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</si>
  <si>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</si>
  <si>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</si>
  <si>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</si>
  <si>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</si>
  <si>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</si>
  <si>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</si>
  <si>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</si>
  <si>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</si>
  <si>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</si>
  <si>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</si>
  <si>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</si>
  <si>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</si>
  <si>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</si>
  <si>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</si>
  <si>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</si>
  <si>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</si>
  <si>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</si>
  <si>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</si>
  <si>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</si>
  <si>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</si>
  <si>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</si>
  <si>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</si>
  <si>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</si>
  <si>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</si>
  <si>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</si>
  <si>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</si>
  <si>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</si>
  <si>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</si>
  <si>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</si>
  <si>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</si>
  <si>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</si>
  <si>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</si>
  <si>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</si>
  <si>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</si>
  <si>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</si>
  <si>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</si>
  <si>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</si>
  <si>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</si>
  <si>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</si>
  <si>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</si>
  <si>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</si>
  <si>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</si>
  <si>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</si>
  <si>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</si>
  <si>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</si>
  <si>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</si>
  <si>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</si>
  <si>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</si>
  <si>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</si>
  <si>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</si>
  <si>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</si>
  <si>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</si>
  <si>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</si>
  <si>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</si>
  <si>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</si>
  <si>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</si>
  <si>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</si>
  <si>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</si>
  <si>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</si>
  <si>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</si>
  <si>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</si>
  <si>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</si>
  <si>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</si>
  <si>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</si>
  <si>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</si>
  <si>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</si>
  <si>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</si>
  <si>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</si>
  <si>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</si>
  <si>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</si>
  <si>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</si>
  <si>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</si>
  <si>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滋賀県愛荘町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</si>
  <si>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</si>
  <si>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</si>
  <si>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</si>
  <si>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</si>
  <si>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</si>
  <si>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</si>
  <si>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</si>
  <si>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</si>
  <si>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</si>
  <si>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</si>
  <si>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</si>
  <si>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</si>
  <si>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</si>
  <si>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</si>
  <si>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</si>
  <si>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</si>
  <si>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</si>
  <si>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</si>
  <si>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</si>
  <si>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</si>
  <si>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</si>
  <si>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</si>
  <si>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</si>
  <si>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</si>
  <si>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</si>
  <si>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</si>
  <si>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</si>
  <si>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</si>
  <si>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</si>
  <si>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</si>
  <si>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</si>
  <si>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</si>
  <si>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</si>
  <si>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</si>
  <si>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</si>
  <si>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</si>
  <si>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</si>
  <si>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</si>
  <si>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</si>
  <si>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</si>
  <si>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</si>
  <si>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</si>
  <si>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</si>
  <si>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</si>
  <si>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</si>
  <si>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</si>
  <si>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</si>
  <si>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</si>
  <si>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</si>
  <si>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</si>
  <si>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</si>
  <si>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</si>
  <si>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</si>
  <si>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</si>
  <si>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</si>
  <si>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</si>
  <si>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</si>
  <si>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</si>
  <si>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</si>
  <si>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</si>
  <si>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</si>
  <si>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</si>
  <si>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</si>
  <si>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</si>
  <si>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</si>
  <si>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</si>
  <si>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</si>
  <si>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</si>
  <si>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</si>
  <si>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</si>
  <si>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</si>
  <si>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</si>
  <si>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</si>
  <si>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</si>
  <si>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</si>
  <si>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</si>
  <si>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</si>
  <si>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</si>
  <si>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</si>
  <si>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</si>
  <si>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</si>
  <si>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</si>
  <si>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</si>
  <si>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</si>
  <si>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</si>
  <si>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</si>
  <si>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</si>
  <si>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</si>
  <si>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</si>
  <si>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</si>
  <si>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</si>
  <si>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</si>
  <si>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</si>
  <si>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</si>
  <si>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</si>
  <si>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</si>
  <si>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</si>
  <si>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</si>
  <si>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</si>
  <si>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</si>
  <si>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</si>
  <si>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</si>
  <si>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</si>
  <si>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</si>
  <si>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</si>
  <si>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</si>
  <si>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</si>
  <si>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</si>
  <si>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</si>
  <si>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</si>
  <si>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</si>
  <si>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</si>
  <si>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</si>
  <si>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</si>
  <si>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</si>
  <si>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</si>
  <si>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</si>
  <si>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</si>
  <si>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</si>
  <si>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</si>
  <si>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</si>
  <si>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</si>
  <si>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</si>
  <si>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</si>
  <si>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</si>
  <si>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</si>
  <si>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</si>
  <si>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</si>
  <si>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</si>
  <si>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</si>
  <si>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</si>
  <si>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</si>
  <si>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</si>
  <si>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</si>
  <si>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</si>
  <si>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</si>
  <si>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</si>
  <si>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</si>
  <si>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</si>
  <si>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</si>
  <si>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</si>
  <si>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</si>
  <si>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</si>
  <si>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</si>
  <si>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</si>
  <si>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</si>
  <si>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</si>
  <si>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</si>
  <si>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</si>
  <si>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</si>
  <si>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滋賀県愛荘町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</si>
  <si>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</si>
  <si>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</si>
  <si>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</si>
  <si>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</si>
  <si>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</si>
  <si>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</si>
  <si>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</si>
  <si>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</si>
  <si>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</si>
  <si>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</si>
  <si>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</si>
  <si>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</si>
  <si>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</si>
  <si>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</si>
  <si>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</si>
  <si>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</si>
  <si>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</si>
  <si>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</si>
  <si>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</si>
  <si>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</si>
  <si>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</si>
  <si>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</si>
  <si>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</si>
  <si>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</si>
  <si>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</si>
  <si>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</si>
  <si>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</si>
  <si>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</si>
  <si>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</si>
  <si>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</si>
  <si>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</si>
  <si>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</si>
  <si>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</si>
  <si>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</si>
  <si>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</si>
  <si>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</si>
  <si>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</si>
  <si>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</si>
  <si>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</si>
  <si>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</si>
  <si>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</si>
  <si>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</si>
  <si>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</si>
  <si>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</si>
  <si>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</si>
  <si>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</si>
  <si>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</si>
  <si>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</si>
  <si>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</si>
  <si>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</si>
  <si>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</si>
  <si>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</si>
  <si>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</si>
  <si>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</si>
  <si>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</si>
  <si>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</si>
  <si>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</si>
  <si>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</si>
  <si>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</si>
  <si>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</si>
  <si>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</si>
  <si>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</si>
  <si>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</si>
  <si>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</si>
  <si>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</si>
  <si>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</si>
  <si>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</si>
  <si>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</si>
  <si>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</si>
  <si>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</si>
  <si>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</si>
  <si>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</si>
  <si>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</si>
  <si>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</si>
  <si>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</si>
  <si>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</si>
  <si>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</si>
  <si>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</si>
  <si>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</si>
  <si>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</si>
  <si>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</si>
  <si>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</si>
  <si>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</si>
  <si>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</si>
  <si>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</si>
  <si>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</si>
  <si>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</si>
  <si>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</si>
  <si>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</si>
  <si>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</si>
  <si>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</si>
  <si>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</si>
  <si>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</si>
  <si>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</si>
  <si>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</si>
  <si>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</si>
  <si>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</si>
  <si>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</si>
  <si>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</si>
  <si>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</si>
  <si>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</si>
  <si>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</si>
  <si>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</si>
  <si>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</si>
  <si>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</si>
  <si>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</si>
  <si>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</si>
  <si>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</si>
  <si>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</si>
  <si>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</si>
  <si>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</si>
  <si>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</si>
  <si>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</si>
  <si>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</si>
  <si>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</si>
  <si>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</si>
  <si>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</si>
  <si>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</si>
  <si>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</si>
  <si>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</si>
  <si>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</si>
  <si>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</si>
  <si>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</si>
  <si>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</si>
  <si>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</si>
  <si>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</si>
  <si>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</si>
  <si>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</si>
  <si>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</si>
  <si>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</si>
  <si>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</si>
  <si>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</si>
  <si>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</si>
  <si>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</si>
  <si>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</si>
  <si>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</si>
  <si>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</si>
  <si>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</si>
  <si>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</si>
  <si>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</si>
  <si>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</si>
  <si>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</si>
  <si>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</si>
  <si>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</si>
  <si>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</si>
  <si>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</si>
  <si>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</si>
  <si>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</si>
  <si>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</si>
  <si>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</si>
  <si>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</si>
  <si>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</si>
  <si>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</si>
  <si>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</si>
  <si>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</si>
  <si>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</si>
  <si>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</si>
  <si>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</si>
  <si>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</si>
  <si>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</si>
  <si>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</si>
  <si>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</si>
  <si>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</si>
  <si>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</si>
  <si>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</si>
  <si>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</si>
  <si>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</si>
  <si>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</si>
  <si>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</si>
  <si>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</si>
  <si>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</si>
  <si>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</si>
  <si>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</si>
  <si>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</si>
  <si>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2.37</t>
  </si>
  <si>
    <t>▲ 8.28</t>
  </si>
  <si>
    <t>▲ 4.73</t>
  </si>
  <si>
    <t>介護保険事業特別会計</t>
  </si>
  <si>
    <t>下水道事業会計</t>
  </si>
  <si>
    <t>一般会計</t>
  </si>
  <si>
    <t>国民健康保険事業特別会計</t>
  </si>
  <si>
    <t>後期高齢者医療事業特別会計</t>
  </si>
  <si>
    <t>土地取得造成事業特別会計</t>
  </si>
  <si>
    <t>その他会計（赤字）</t>
  </si>
  <si>
    <t>その他会計（黒字）</t>
  </si>
  <si>
    <t>R02</t>
    <phoneticPr fontId="5"/>
  </si>
  <si>
    <t>R03</t>
    <phoneticPr fontId="5"/>
  </si>
  <si>
    <t>R04</t>
    <phoneticPr fontId="5"/>
  </si>
  <si>
    <t>R05</t>
    <phoneticPr fontId="5"/>
  </si>
  <si>
    <t>R06</t>
    <phoneticPr fontId="5"/>
  </si>
  <si>
    <t>-</t>
    <phoneticPr fontId="2"/>
  </si>
  <si>
    <t>合併振興基金</t>
    <rPh sb="0" eb="2">
      <t>ガッペイ</t>
    </rPh>
    <rPh sb="2" eb="6">
      <t>シンコウキキン</t>
    </rPh>
    <phoneticPr fontId="5"/>
  </si>
  <si>
    <t>教育振興基金</t>
    <rPh sb="0" eb="6">
      <t>キョウイクシンコウキキン</t>
    </rPh>
    <phoneticPr fontId="2"/>
  </si>
  <si>
    <t>防災基金</t>
    <rPh sb="0" eb="2">
      <t>ボウサイ</t>
    </rPh>
    <rPh sb="2" eb="4">
      <t>キキン</t>
    </rPh>
    <phoneticPr fontId="2"/>
  </si>
  <si>
    <t>福祉・保健基金</t>
    <rPh sb="0" eb="2">
      <t>フクシ</t>
    </rPh>
    <rPh sb="3" eb="5">
      <t>ホケン</t>
    </rPh>
    <rPh sb="5" eb="7">
      <t>キキン</t>
    </rPh>
    <phoneticPr fontId="2"/>
  </si>
  <si>
    <t>がんばる愛荘町まちづくり基金</t>
    <rPh sb="4" eb="7">
      <t>アイショウチョウ</t>
    </rPh>
    <rPh sb="12" eb="14">
      <t>キキン</t>
    </rPh>
    <phoneticPr fontId="5"/>
  </si>
  <si>
    <t>滋賀県市町村職員退職手当組合</t>
    <rPh sb="0" eb="2">
      <t>シガ</t>
    </rPh>
    <rPh sb="2" eb="3">
      <t>ケン</t>
    </rPh>
    <rPh sb="3" eb="6">
      <t>シチョウソン</t>
    </rPh>
    <rPh sb="6" eb="8">
      <t>ショクイン</t>
    </rPh>
    <rPh sb="8" eb="10">
      <t>タイショク</t>
    </rPh>
    <rPh sb="10" eb="12">
      <t>テアテ</t>
    </rPh>
    <rPh sb="12" eb="14">
      <t>クミアイ</t>
    </rPh>
    <phoneticPr fontId="2"/>
  </si>
  <si>
    <t>滋賀県市町村議会議員公務災害補償等組合</t>
  </si>
  <si>
    <t>東近江行政組合（一般会計）</t>
  </si>
  <si>
    <t>東近江行政組合（救急医療特別会計）</t>
  </si>
  <si>
    <t>湖東広域衛生管理組合</t>
  </si>
  <si>
    <t>愛知郡広域行政組合（一般会計）</t>
  </si>
  <si>
    <t>愛知郡広域行政組合（水道事業会計）</t>
  </si>
  <si>
    <t>彦根愛知犬上広域行政組合</t>
  </si>
  <si>
    <t>滋賀県市町村職員研修センター</t>
  </si>
  <si>
    <t>滋賀県後期高齢者医療広域連合（一般会計）</t>
  </si>
  <si>
    <t>滋賀県後期高齢者医療広域連合（後期高齢者医療特別会計）</t>
  </si>
  <si>
    <t>法適用企業</t>
    <rPh sb="0" eb="1">
      <t>ホウ</t>
    </rPh>
    <rPh sb="1" eb="3">
      <t>テキヨウ</t>
    </rPh>
    <rPh sb="3" eb="5">
      <t>キギョウ</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</si>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</sst>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4EDB-4DC3-BE93-C2160EE355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70216</c:v>
                </c:pt>
                <c:pt idx="1">
                  <c:v>69482</c:v>
                </c:pt>
                <c:pt idx="2">
                  <c:v>95917</c:v>
                </c:pt>
                <c:pt idx="3">
                  <c:v>62056</c:v>
                </c:pt>
                <c:pt idx="4">
                  <c:v>99739</c:v>
                </c:pt>
              </c:numCache>
            </c:numRef>
          </c:val>
          <c:smooth val="0"/>
          <c:extLst>
            <c:ext xmlns:c16="http://schemas.microsoft.com/office/drawing/2014/chart" uri="{C3380CC4-5D6E-409C-BE32-E72D297353CC}">
              <c16:uniqueId val="{00000001-4EDB-4DC3-BE93-C2160EE355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6.26</c:v>
                </c:pt>
                <c:pt idx="1">
                  <c:v>7.99</c:v>
                </c:pt>
                <c:pt idx="2">
                  <c:v>7.44</c:v>
                </c:pt>
                <c:pt idx="3">
                  <c:v>2.2400000000000002</c:v>
                </c:pt>
                <c:pt idx="4">
                  <c:v>0.67</c:v>
                </c:pt>
              </c:numCache>
            </c:numRef>
          </c:val>
          <c:extLst>
            <c:ext xmlns:c16="http://schemas.microsoft.com/office/drawing/2014/chart" uri="{C3380CC4-5D6E-409C-BE32-E72D297353CC}">
              <c16:uniqueId val="{00000000-11DA-4D77-8937-F71FEC3A26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35.299999999999997</c:v>
                </c:pt>
                <c:pt idx="1">
                  <c:v>37.979999999999997</c:v>
                </c:pt>
                <c:pt idx="2">
                  <c:v>37.65</c:v>
                </c:pt>
                <c:pt idx="3">
                  <c:v>33.630000000000003</c:v>
                </c:pt>
                <c:pt idx="4">
                  <c:v>30.11</c:v>
                </c:pt>
              </c:numCache>
            </c:numRef>
          </c:val>
          <c:extLst>
            <c:ext xmlns:c16="http://schemas.microsoft.com/office/drawing/2014/chart" uri="{C3380CC4-5D6E-409C-BE32-E72D297353CC}">
              <c16:uniqueId val="{00000001-11DA-4D77-8937-F71FEC3A26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1.61</c:v>
                </c:pt>
                <c:pt idx="1">
                  <c:v>6.36</c:v>
                </c:pt>
                <c:pt idx="2">
                  <c:v>-2.37</c:v>
                </c:pt>
                <c:pt idx="3">
                  <c:v>-8.2799999999999994</c:v>
                </c:pt>
                <c:pt idx="4">
                  <c:v>-4.7300000000000004</c:v>
                </c:pt>
              </c:numCache>
            </c:numRef>
          </c:val>
          <c:smooth val="0"/>
          <c:extLst>
            <c:ext xmlns:c16="http://schemas.microsoft.com/office/drawing/2014/chart" uri="{C3380CC4-5D6E-409C-BE32-E72D297353CC}">
              <c16:uniqueId val="{00000002-11DA-4D77-8937-F71FEC3A26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949-4F29-A741-4FE7C0863B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49-4F29-A741-4FE7C0863BD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949-4F29-A741-4FE7C0863BD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949-4F29-A741-4FE7C0863BD1}"/>
            </c:ext>
          </c:extLst>
        </c:ser>
        <c:ser>
          <c:idx val="4"/>
          <c:order val="4"/>
          <c:tx>
            <c:strRef>
              <c:f>データシート!$A$31</c:f>
              <c:strCache>
                <c:ptCount val="1"/>
                <c:pt idx="0">
                  <c:v>土地取得造成事業特別会計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949-4F29-A741-4FE7C0863BD1}"/>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7.0000000000000007E-2</c:v>
                </c:pt>
                <c:pt idx="8">
                  <c:v>#N/A</c:v>
                </c:pt>
                <c:pt idx="9">
                  <c:v>0.04</c:v>
                </c:pt>
              </c:numCache>
            </c:numRef>
          </c:val>
          <c:extLst>
            <c:ext xmlns:c16="http://schemas.microsoft.com/office/drawing/2014/chart" uri="{C3380CC4-5D6E-409C-BE32-E72D297353CC}">
              <c16:uniqueId val="{00000005-C949-4F29-A741-4FE7C0863BD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0.43</c:v>
                </c:pt>
                <c:pt idx="2">
                  <c:v>#N/A</c:v>
                </c:pt>
                <c:pt idx="3">
                  <c:v>0.4</c:v>
                </c:pt>
                <c:pt idx="4">
                  <c:v>#N/A</c:v>
                </c:pt>
                <c:pt idx="5">
                  <c:v>0.27</c:v>
                </c:pt>
                <c:pt idx="6">
                  <c:v>#N/A</c:v>
                </c:pt>
                <c:pt idx="7">
                  <c:v>0.35</c:v>
                </c:pt>
                <c:pt idx="8">
                  <c:v>#N/A</c:v>
                </c:pt>
                <c:pt idx="9">
                  <c:v>0.38</c:v>
                </c:pt>
              </c:numCache>
            </c:numRef>
          </c:val>
          <c:extLst>
            <c:ext xmlns:c16="http://schemas.microsoft.com/office/drawing/2014/chart" uri="{C3380CC4-5D6E-409C-BE32-E72D297353CC}">
              <c16:uniqueId val="{00000006-C949-4F29-A741-4FE7C0863BD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6.25</c:v>
                </c:pt>
                <c:pt idx="2">
                  <c:v>#N/A</c:v>
                </c:pt>
                <c:pt idx="3">
                  <c:v>7.99</c:v>
                </c:pt>
                <c:pt idx="4">
                  <c:v>#N/A</c:v>
                </c:pt>
                <c:pt idx="5">
                  <c:v>7.44</c:v>
                </c:pt>
                <c:pt idx="6">
                  <c:v>#N/A</c:v>
                </c:pt>
                <c:pt idx="7">
                  <c:v>2.23</c:v>
                </c:pt>
                <c:pt idx="8">
                  <c:v>#N/A</c:v>
                </c:pt>
                <c:pt idx="9">
                  <c:v>0.66</c:v>
                </c:pt>
              </c:numCache>
            </c:numRef>
          </c:val>
          <c:extLst>
            <c:ext xmlns:c16="http://schemas.microsoft.com/office/drawing/2014/chart" uri="{C3380CC4-5D6E-409C-BE32-E72D297353CC}">
              <c16:uniqueId val="{00000007-C949-4F29-A741-4FE7C0863BD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c:v>
                </c:pt>
                <c:pt idx="2">
                  <c:v>#N/A</c:v>
                </c:pt>
                <c:pt idx="3">
                  <c:v>1.23</c:v>
                </c:pt>
                <c:pt idx="4">
                  <c:v>#N/A</c:v>
                </c:pt>
                <c:pt idx="5">
                  <c:v>1.1299999999999999</c:v>
                </c:pt>
                <c:pt idx="6">
                  <c:v>#N/A</c:v>
                </c:pt>
                <c:pt idx="7">
                  <c:v>1.21</c:v>
                </c:pt>
                <c:pt idx="8">
                  <c:v>#N/A</c:v>
                </c:pt>
                <c:pt idx="9">
                  <c:v>0.95</c:v>
                </c:pt>
              </c:numCache>
            </c:numRef>
          </c:val>
          <c:extLst>
            <c:ext xmlns:c16="http://schemas.microsoft.com/office/drawing/2014/chart" uri="{C3380CC4-5D6E-409C-BE32-E72D297353CC}">
              <c16:uniqueId val="{00000008-C949-4F29-A741-4FE7C0863BD1}"/>
            </c:ext>
          </c:extLst>
        </c:ser>
        <c:ser>
          <c:idx val="9"/>
          <c:order val="9"/>
          <c:tx>
            <c:strRef>
              <c:f>データシート!$A$36</c:f>
              <c:strCache>
                <c:ptCount val="1"/>
                <c:pt idx="0">
                  <c:v>介護保険事業特別会計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0.24</c:v>
                </c:pt>
                <c:pt idx="2">
                  <c:v>#N/A</c:v>
                </c:pt>
                <c:pt idx="3">
                  <c:v>0.56000000000000005</c:v>
                </c:pt>
                <c:pt idx="4">
                  <c:v>#N/A</c:v>
                </c:pt>
                <c:pt idx="5">
                  <c:v>1.05</c:v>
                </c:pt>
                <c:pt idx="6">
                  <c:v>#N/A</c:v>
                </c:pt>
                <c:pt idx="7">
                  <c:v>1.06</c:v>
                </c:pt>
                <c:pt idx="8">
                  <c:v>#N/A</c:v>
                </c:pt>
                <c:pt idx="9">
                  <c:v>1.45</c:v>
                </c:pt>
              </c:numCache>
            </c:numRef>
          </c:val>
          <c:extLst>
            <c:ext xmlns:c16="http://schemas.microsoft.com/office/drawing/2014/chart" uri="{C3380CC4-5D6E-409C-BE32-E72D297353CC}">
              <c16:uniqueId val="{00000009-C949-4F29-A741-4FE7C0863BD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1098</c:v>
                </c:pt>
                <c:pt idx="5">
                  <c:v>1124</c:v>
                </c:pt>
                <c:pt idx="8">
                  <c:v>1123</c:v>
                </c:pt>
                <c:pt idx="11">
                  <c:v>1113</c:v>
                </c:pt>
                <c:pt idx="14">
                  <c:v>997</c:v>
                </c:pt>
              </c:numCache>
            </c:numRef>
          </c:val>
          <c:extLst>
            <c:ext xmlns:c16="http://schemas.microsoft.com/office/drawing/2014/chart" uri="{C3380CC4-5D6E-409C-BE32-E72D297353CC}">
              <c16:uniqueId val="{00000000-9CD0-408B-BB0B-5A5B1A153A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D0-408B-BB0B-5A5B1A153A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c:v>
                </c:pt>
                <c:pt idx="3">
                  <c:v>8</c:v>
                </c:pt>
                <c:pt idx="6">
                  <c:v>6</c:v>
                </c:pt>
                <c:pt idx="9">
                  <c:v>5</c:v>
                </c:pt>
                <c:pt idx="12">
                  <c:v>5</c:v>
                </c:pt>
              </c:numCache>
            </c:numRef>
          </c:val>
          <c:extLst>
            <c:ext xmlns:c16="http://schemas.microsoft.com/office/drawing/2014/chart" uri="{C3380CC4-5D6E-409C-BE32-E72D297353CC}">
              <c16:uniqueId val="{00000002-9CD0-408B-BB0B-5A5B1A153A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59</c:v>
                </c:pt>
                <c:pt idx="3">
                  <c:v>59</c:v>
                </c:pt>
                <c:pt idx="6">
                  <c:v>54</c:v>
                </c:pt>
                <c:pt idx="9">
                  <c:v>54</c:v>
                </c:pt>
                <c:pt idx="12">
                  <c:v>42</c:v>
                </c:pt>
              </c:numCache>
            </c:numRef>
          </c:val>
          <c:extLst>
            <c:ext xmlns:c16="http://schemas.microsoft.com/office/drawing/2014/chart" uri="{C3380CC4-5D6E-409C-BE32-E72D297353CC}">
              <c16:uniqueId val="{00000003-9CD0-408B-BB0B-5A5B1A153A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366</c:v>
                </c:pt>
                <c:pt idx="3">
                  <c:v>382</c:v>
                </c:pt>
                <c:pt idx="6">
                  <c:v>369</c:v>
                </c:pt>
                <c:pt idx="9">
                  <c:v>379</c:v>
                </c:pt>
                <c:pt idx="12">
                  <c:v>223</c:v>
                </c:pt>
              </c:numCache>
            </c:numRef>
          </c:val>
          <c:extLst>
            <c:ext xmlns:c16="http://schemas.microsoft.com/office/drawing/2014/chart" uri="{C3380CC4-5D6E-409C-BE32-E72D297353CC}">
              <c16:uniqueId val="{00000004-9CD0-408B-BB0B-5A5B1A153A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D0-408B-BB0B-5A5B1A153A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D0-408B-BB0B-5A5B1A153A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830</c:v>
                </c:pt>
                <c:pt idx="3">
                  <c:v>923</c:v>
                </c:pt>
                <c:pt idx="6">
                  <c:v>961</c:v>
                </c:pt>
                <c:pt idx="9">
                  <c:v>985</c:v>
                </c:pt>
                <c:pt idx="12">
                  <c:v>1034</c:v>
                </c:pt>
              </c:numCache>
            </c:numRef>
          </c:val>
          <c:extLst>
            <c:ext xmlns:c16="http://schemas.microsoft.com/office/drawing/2014/chart" uri="{C3380CC4-5D6E-409C-BE32-E72D297353CC}">
              <c16:uniqueId val="{00000007-9CD0-408B-BB0B-5A5B1A153A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165</c:v>
                </c:pt>
                <c:pt idx="2">
                  <c:v>#N/A</c:v>
                </c:pt>
                <c:pt idx="3">
                  <c:v>#N/A</c:v>
                </c:pt>
                <c:pt idx="4">
                  <c:v>248</c:v>
                </c:pt>
                <c:pt idx="5">
                  <c:v>#N/A</c:v>
                </c:pt>
                <c:pt idx="6">
                  <c:v>#N/A</c:v>
                </c:pt>
                <c:pt idx="7">
                  <c:v>267</c:v>
                </c:pt>
                <c:pt idx="8">
                  <c:v>#N/A</c:v>
                </c:pt>
                <c:pt idx="9">
                  <c:v>#N/A</c:v>
                </c:pt>
                <c:pt idx="10">
                  <c:v>310</c:v>
                </c:pt>
                <c:pt idx="11">
                  <c:v>#N/A</c:v>
                </c:pt>
                <c:pt idx="12">
                  <c:v>#N/A</c:v>
                </c:pt>
                <c:pt idx="13">
                  <c:v>307</c:v>
                </c:pt>
                <c:pt idx="14">
                  <c:v>#N/A</c:v>
                </c:pt>
              </c:numCache>
            </c:numRef>
          </c:val>
          <c:smooth val="0"/>
          <c:extLst>
            <c:ext xmlns:c16="http://schemas.microsoft.com/office/drawing/2014/chart" uri="{C3380CC4-5D6E-409C-BE32-E72D297353CC}">
              <c16:uniqueId val="{00000008-9CD0-408B-BB0B-5A5B1A153A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13757</c:v>
                </c:pt>
                <c:pt idx="5">
                  <c:v>13466</c:v>
                </c:pt>
                <c:pt idx="8">
                  <c:v>13222</c:v>
                </c:pt>
                <c:pt idx="11">
                  <c:v>12416</c:v>
                </c:pt>
                <c:pt idx="14">
                  <c:v>11706</c:v>
                </c:pt>
              </c:numCache>
            </c:numRef>
          </c:val>
          <c:extLst>
            <c:ext xmlns:c16="http://schemas.microsoft.com/office/drawing/2014/chart" uri="{C3380CC4-5D6E-409C-BE32-E72D297353CC}">
              <c16:uniqueId val="{00000000-AFDC-4D08-81E1-42D2845A27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50</c:v>
                </c:pt>
                <c:pt idx="5">
                  <c:v>28</c:v>
                </c:pt>
                <c:pt idx="8">
                  <c:v>24</c:v>
                </c:pt>
                <c:pt idx="11">
                  <c:v>10</c:v>
                </c:pt>
                <c:pt idx="14">
                  <c:v>4</c:v>
                </c:pt>
              </c:numCache>
            </c:numRef>
          </c:val>
          <c:extLst>
            <c:ext xmlns:c16="http://schemas.microsoft.com/office/drawing/2014/chart" uri="{C3380CC4-5D6E-409C-BE32-E72D297353CC}">
              <c16:uniqueId val="{00000001-AFDC-4D08-81E1-42D2845A27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4065</c:v>
                </c:pt>
                <c:pt idx="5">
                  <c:v>4475</c:v>
                </c:pt>
                <c:pt idx="8">
                  <c:v>4342</c:v>
                </c:pt>
                <c:pt idx="11">
                  <c:v>4204</c:v>
                </c:pt>
                <c:pt idx="14">
                  <c:v>3978</c:v>
                </c:pt>
              </c:numCache>
            </c:numRef>
          </c:val>
          <c:extLst>
            <c:ext xmlns:c16="http://schemas.microsoft.com/office/drawing/2014/chart" uri="{C3380CC4-5D6E-409C-BE32-E72D297353CC}">
              <c16:uniqueId val="{00000002-AFDC-4D08-81E1-42D2845A27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DC-4D08-81E1-42D2845A27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DC-4D08-81E1-42D2845A27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DC-4D08-81E1-42D2845A27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1004</c:v>
                </c:pt>
                <c:pt idx="3">
                  <c:v>1007</c:v>
                </c:pt>
                <c:pt idx="6">
                  <c:v>989</c:v>
                </c:pt>
                <c:pt idx="9">
                  <c:v>868</c:v>
                </c:pt>
                <c:pt idx="12">
                  <c:v>761</c:v>
                </c:pt>
              </c:numCache>
            </c:numRef>
          </c:val>
          <c:extLst>
            <c:ext xmlns:c16="http://schemas.microsoft.com/office/drawing/2014/chart" uri="{C3380CC4-5D6E-409C-BE32-E72D297353CC}">
              <c16:uniqueId val="{00000006-AFDC-4D08-81E1-42D2845A27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339</c:v>
                </c:pt>
                <c:pt idx="3">
                  <c:v>295</c:v>
                </c:pt>
                <c:pt idx="6">
                  <c:v>241</c:v>
                </c:pt>
                <c:pt idx="9">
                  <c:v>191</c:v>
                </c:pt>
                <c:pt idx="12">
                  <c:v>167</c:v>
                </c:pt>
              </c:numCache>
            </c:numRef>
          </c:val>
          <c:extLst>
            <c:ext xmlns:c16="http://schemas.microsoft.com/office/drawing/2014/chart" uri="{C3380CC4-5D6E-409C-BE32-E72D297353CC}">
              <c16:uniqueId val="{00000007-AFDC-4D08-81E1-42D2845A27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4867</c:v>
                </c:pt>
                <c:pt idx="3">
                  <c:v>4757</c:v>
                </c:pt>
                <c:pt idx="6">
                  <c:v>4508</c:v>
                </c:pt>
                <c:pt idx="9">
                  <c:v>4245</c:v>
                </c:pt>
                <c:pt idx="12">
                  <c:v>3851</c:v>
                </c:pt>
              </c:numCache>
            </c:numRef>
          </c:val>
          <c:extLst>
            <c:ext xmlns:c16="http://schemas.microsoft.com/office/drawing/2014/chart" uri="{C3380CC4-5D6E-409C-BE32-E72D297353CC}">
              <c16:uniqueId val="{00000008-AFDC-4D08-81E1-42D2845A27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328</c:v>
                </c:pt>
                <c:pt idx="3">
                  <c:v>320</c:v>
                </c:pt>
                <c:pt idx="6">
                  <c:v>312</c:v>
                </c:pt>
                <c:pt idx="9">
                  <c:v>33</c:v>
                </c:pt>
                <c:pt idx="12">
                  <c:v>29</c:v>
                </c:pt>
              </c:numCache>
            </c:numRef>
          </c:val>
          <c:extLst>
            <c:ext xmlns:c16="http://schemas.microsoft.com/office/drawing/2014/chart" uri="{C3380CC4-5D6E-409C-BE32-E72D297353CC}">
              <c16:uniqueId val="{00000009-AFDC-4D08-81E1-42D2845A27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12093</c:v>
                </c:pt>
                <c:pt idx="3">
                  <c:v>12529</c:v>
                </c:pt>
                <c:pt idx="6">
                  <c:v>12982</c:v>
                </c:pt>
                <c:pt idx="9">
                  <c:v>12948</c:v>
                </c:pt>
                <c:pt idx="12">
                  <c:v>13293</c:v>
                </c:pt>
              </c:numCache>
            </c:numRef>
          </c:val>
          <c:extLst>
            <c:ext xmlns:c16="http://schemas.microsoft.com/office/drawing/2014/chart" uri="{C3380CC4-5D6E-409C-BE32-E72D297353CC}">
              <c16:uniqueId val="{0000000A-AFDC-4D08-81E1-42D2845A27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757</c:v>
                </c:pt>
                <c:pt idx="2">
                  <c:v>#N/A</c:v>
                </c:pt>
                <c:pt idx="3">
                  <c:v>#N/A</c:v>
                </c:pt>
                <c:pt idx="4">
                  <c:v>940</c:v>
                </c:pt>
                <c:pt idx="5">
                  <c:v>#N/A</c:v>
                </c:pt>
                <c:pt idx="6">
                  <c:v>#N/A</c:v>
                </c:pt>
                <c:pt idx="7">
                  <c:v>1443</c:v>
                </c:pt>
                <c:pt idx="8">
                  <c:v>#N/A</c:v>
                </c:pt>
                <c:pt idx="9">
                  <c:v>#N/A</c:v>
                </c:pt>
                <c:pt idx="10">
                  <c:v>1654</c:v>
                </c:pt>
                <c:pt idx="11">
                  <c:v>#N/A</c:v>
                </c:pt>
                <c:pt idx="12">
                  <c:v>#N/A</c:v>
                </c:pt>
                <c:pt idx="13">
                  <c:v>2412</c:v>
                </c:pt>
                <c:pt idx="14">
                  <c:v>#N/A</c:v>
                </c:pt>
              </c:numCache>
            </c:numRef>
          </c:val>
          <c:smooth val="0"/>
          <c:extLst>
            <c:ext xmlns:c16="http://schemas.microsoft.com/office/drawing/2014/chart" uri="{C3380CC4-5D6E-409C-BE32-E72D297353CC}">
              <c16:uniqueId val="{0000000B-AFDC-4D08-81E1-42D2845A27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2277</c:v>
                </c:pt>
                <c:pt idx="1">
                  <c:v>2078</c:v>
                </c:pt>
                <c:pt idx="2">
                  <c:v>1879</c:v>
                </c:pt>
              </c:numCache>
            </c:numRef>
          </c:val>
          <c:extLst>
            <c:ext xmlns:c16="http://schemas.microsoft.com/office/drawing/2014/chart" uri="{C3380CC4-5D6E-409C-BE32-E72D297353CC}">
              <c16:uniqueId val="{00000000-97B3-4E27-B520-582FEC6659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127</c:v>
                </c:pt>
                <c:pt idx="1">
                  <c:v>159</c:v>
                </c:pt>
                <c:pt idx="2">
                  <c:v>201</c:v>
                </c:pt>
              </c:numCache>
            </c:numRef>
          </c:val>
          <c:extLst>
            <c:ext xmlns:c16="http://schemas.microsoft.com/office/drawing/2014/chart" uri="{C3380CC4-5D6E-409C-BE32-E72D297353CC}">
              <c16:uniqueId val="{00000001-97B3-4E27-B520-582FEC6659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2292</c:v>
                </c:pt>
                <c:pt idx="1">
                  <c:v>2151</c:v>
                </c:pt>
                <c:pt idx="2">
                  <c:v>2143</c:v>
                </c:pt>
              </c:numCache>
            </c:numRef>
          </c:val>
          <c:extLst>
            <c:ext xmlns:c16="http://schemas.microsoft.com/office/drawing/2014/chart" uri="{C3380CC4-5D6E-409C-BE32-E72D297353CC}">
              <c16:uniqueId val="{00000002-97B3-4E27-B520-582FEC6659C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滋賀県愛荘町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実質公債費比率の分子は令和６年度で</a:t>
          </a:r>
          <a:r>
            <a:rPr kumimoji="1" lang="en-US" altLang="ja-JP" sz="1400">
              <a:latin typeface="ＭＳ ゴシック" pitchFamily="49" charset="-128"/>
              <a:ea typeface="ＭＳ ゴシック" pitchFamily="49" charset="-128"/>
            </a:rPr>
            <a:t>307</a:t>
          </a:r>
          <a:r>
            <a:rPr kumimoji="1" lang="ja-JP" altLang="en-US" sz="1400">
              <a:latin typeface="ＭＳ ゴシック" pitchFamily="49" charset="-128"/>
              <a:ea typeface="ＭＳ ゴシック" pitchFamily="49" charset="-128"/>
            </a:rPr>
            <a:t>百万円となり、前年度と比較すると</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百万円の減少となった。要因は、町内の下水道整備がおおむね完了していることにより公営企業債の元利償還金に対する繰入金が減少したためである。</a:t>
          </a:r>
        </a:p>
        <a:p>
          <a:r>
            <a:rPr kumimoji="1" lang="ja-JP" altLang="en-US" sz="1400">
              <a:latin typeface="ＭＳ ゴシック" pitchFamily="49" charset="-128"/>
              <a:ea typeface="ＭＳ ゴシック" pitchFamily="49" charset="-128"/>
            </a:rPr>
            <a:t>　今後は、合併特例債を活用した建設事業、学校教育施設等整備事業債を活用した学校施設の建設事業、公共事業等債や地方道路等整備事業債を活用した道路事業の元金償還が開始することで、実質公債費比率が上昇傾向となる。</a:t>
          </a:r>
        </a:p>
        <a:p>
          <a:r>
            <a:rPr kumimoji="1" lang="ja-JP" altLang="en-US" sz="1400">
              <a:latin typeface="ＭＳ ゴシック" pitchFamily="49" charset="-128"/>
              <a:ea typeface="ＭＳ ゴシック" pitchFamily="49" charset="-128"/>
            </a:rPr>
            <a:t>　よって、これまで以上に地方債の適正化に努める必要がある。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満期一括償還地方債の発行はなし。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滋賀県愛荘町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道路新設改良・維持補修事業や国営湖東平野土地改良事業等により地方債現在高は増加したが、町内下水道整備がおおむね完了していることよる公営企業債等繰入見込額の減少がこれを上回り、将来負担額自体は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一方で、毎年度、財源不足に財政調整基金や特定目的基金の取崩しが続き、令和６年度は充当可能財源等の減少額が将来負担額の減少額を上回った。</a:t>
          </a:r>
        </a:p>
        <a:p>
          <a:r>
            <a:rPr kumimoji="1" lang="ja-JP" altLang="en-US" sz="1200">
              <a:latin typeface="ＭＳ ゴシック" pitchFamily="49" charset="-128"/>
              <a:ea typeface="ＭＳ ゴシック" pitchFamily="49" charset="-128"/>
            </a:rPr>
            <a:t>　地方債については、これまで後年度の交付税措置が手厚い合併特例債や臨時財政対策債を主活用することで、実質的な負担抑制を図ってきたが、今後はこうした有利な地方債の発行が制限されるほか、一般財源の減少や公共施設の老朽化に伴う維持保全・最適配置コストの増大により、基金のさらなる取崩しが予想される。</a:t>
          </a:r>
        </a:p>
        <a:p>
          <a:r>
            <a:rPr kumimoji="1" lang="ja-JP" altLang="en-US" sz="1200">
              <a:latin typeface="ＭＳ ゴシック" pitchFamily="49" charset="-128"/>
              <a:ea typeface="ＭＳ ゴシック" pitchFamily="49" charset="-128"/>
            </a:rPr>
            <a:t>　このような状況から、現行の財政水準を維持することは極めて困難な局面にあると認識している。今後は、建設事業の真の必要性を厳格に見極め、新規発行額が元金償還額を超えないよう抑制することで、地方債残高の着実な減少と財政健全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滋賀県愛荘町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および減債基金：令和６年度は法人町民税の増により、町税は増加したものの、臨時財政対策債の減により一般財源が減少したことや、賃上げや物価高騰による人件費・物件費の増加、また施設の更新工事集中による公債費の増加に伴い、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百万円取崩したため減少した。減債基金は普通交付税の再算定による臨時財政対策債償還基金費の積立てを行ったため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・その他特定目的基金：合併振興基金については、新町まちづくり計画に基づくソフト事業の財源とするため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百万円取崩したことにより減少し、教育振興基金については、幼小中施設改修事業や文化振興事業、給食管理運営事業の財源とするため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上記に伴い、基金全体として、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今後は、経常一般財源が減少し、決算余剰金が発生しない見込みであるため、基本的には基金積立ては利子収入のみとなる。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また、取崩しについては、以下の各基金に記載のとおりである。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・合併振興基金：新町まちづくり計画に基づくソフト事業に充当するもの。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・教育振興基金：教育の振興を図るため、幼稚園、小学校、中学校等の教育施設の改修、維持補修等に充当するもの。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・がんばる愛荘町まちづくり基金：ふるさと納税による寄付金収入を、それぞれの寄付目的に沿った分野の事業に充当するもの。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・合併振興基金：新町まちづくり計画に基づくソフト事業である給食管理運営事業の財源とするため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・教育振興基金：幼小中施設改修事業や給食管理運営事業の財源とするため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・がんばる愛荘町まちづくり基金：ふるさと納税による令和４年度寄付金収入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百万円を、それぞれの寄付目的に沿った分野の事業に充当し、令和６年度寄付金収入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・合併振興基金：財政調整基金の状況も踏まえ、経常一般財源の減少分を補てんするため、新町まちづくり計画に基づくソフト事業の経常経費の財源とする。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地域基盤づくり推進基金、防災基金等その他の特定目的基金：地方債を活用しても、交付税措置の無い普通建設事業の財源とすることや、地方債が活用できない臨時で実施するソフト事業の財源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人税の増により、町税は増加したものの、臨時財政対策債の減により一般財源が減少したことや、賃上げや物価高騰による人件費・物件費の増加、また施設の更新工事集中による公債費の増加に伴い、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百万円取崩しを行ったため減少した。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今後は、経常一般財源が減少する見込みであるため、その減収分を補てんすることを目的に基金の取崩しを行う。基金残高は、標準財政規模の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％程度となるよう、公共施設の最適配置や事務事業の見直しなどの取組により、行財政基盤の強化に努める。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普通交付税の再算定により、臨時財政対策債償還基金費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千円と利子収入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千円の積立てを行ったことで増加した。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学校施設長寿命化事業、町道愛知川栗田線道路改良事業などのハード整備を継続して行っており地方債残高は増加傾向にある。減債基金は地方債の適正な管理のために積み立てている基金であるが、今後は、経常一般財源が減少し、決算余剰金が発生しない見込みであるため、基金積立ては困難である。一方、減債基金を活用し繰上償還を実施することも難しく、これまでと同様に公共事業の見極めによる地方債の過剰な新規発行を抑制するとともに、地方債を発行する場合においても交付税措置のある有利な地方債を活用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21,042
19,854
37.97
12,003,551
11,918,303
41,716
6,242,451
13,292,716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包括算定経費の増などにより基準財政需要額が増となったが、個人所得割等の減額分は特例交付金により補填される形で基準財政収入額が前年度並みを確保し、３か年平均で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今後においても、税収の動向に注視しつつ、歳出削減を通じて財政基盤の強化に努める。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68439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273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68439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28222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は、会計年度任用職員への勤勉手当の支給開始に伴うことや、人事院勧告に伴う期末勤勉手当の増額などにより人件費が増となったが、資本費平準化債の増により下水道事業会計繰出金が減となったことや、また経常一般財源では、法人税割の増、普通交付税の増などにより、経常収支比率は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ポイント減少した。しかしながら、類似団体内順位は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位中</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位と依然として低い状況にあるため、今後は公共施設の最適配置などの行財政改革を推進し、経常経費の削減に努める。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142452</xdr:rowOff>
    </xdr:from>
    <xdr:to>
      <xdr:col>23</xdr:col>
      <xdr:colOff>133350</xdr:colOff>
      <xdr:row>64</xdr:row>
      <xdr:rowOff>39370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43802"/>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118321</xdr:rowOff>
    </xdr:from>
    <xdr:to>
      <xdr:col>19</xdr:col>
      <xdr:colOff>133350</xdr:colOff>
      <xdr:row>64</xdr:row>
      <xdr:rowOff>39370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19671"/>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40429</xdr:rowOff>
    </xdr:from>
    <xdr:to>
      <xdr:col>15</xdr:col>
      <xdr:colOff>82550</xdr:colOff>
      <xdr:row>63</xdr:row>
      <xdr:rowOff>118321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70329"/>
          <a:ext cx="889000" cy="24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40429</xdr:rowOff>
    </xdr:from>
    <xdr:to>
      <xdr:col>11</xdr:col>
      <xdr:colOff>31750</xdr:colOff>
      <xdr:row>63</xdr:row>
      <xdr:rowOff>70062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70329"/>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91652</xdr:rowOff>
    </xdr:from>
    <xdr:to>
      <xdr:col>23</xdr:col>
      <xdr:colOff>184150</xdr:colOff>
      <xdr:row>64</xdr:row>
      <xdr:rowOff>21802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63729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6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67521</xdr:rowOff>
    </xdr:from>
    <xdr:to>
      <xdr:col>15</xdr:col>
      <xdr:colOff>133350</xdr:colOff>
      <xdr:row>63</xdr:row>
      <xdr:rowOff>169121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153898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161079</xdr:rowOff>
    </xdr:from>
    <xdr:to>
      <xdr:col>11</xdr:col>
      <xdr:colOff>82550</xdr:colOff>
      <xdr:row>62</xdr:row>
      <xdr:rowOff>91229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76006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19262</xdr:rowOff>
    </xdr:from>
    <xdr:to>
      <xdr:col>7</xdr:col>
      <xdr:colOff>31750</xdr:colOff>
      <xdr:row>63</xdr:row>
      <xdr:rowOff>120862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105639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[190,574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会計年度任用職員への勤勉手当の支給開始に伴うことや、人事院勧告に伴う期末勤勉手当の増額などにより類似団体内平均値を上回り、物件費については、公共施設の維持管理費用が要因となり類似団体内平均値を大きく上回っている。</a:t>
          </a:r>
        </a:p>
        <a:p>
          <a:r>
            <a:rPr kumimoji="1" lang="ja-JP" altLang="en-US" sz="1300">
              <a:latin typeface="ＭＳ Ｐゴシック" panose="020B0600070205080204" pitchFamily="50" charset="-128"/>
              <a:ea typeface="ＭＳ Ｐゴシック" panose="020B0600070205080204" pitchFamily="50" charset="-128"/>
            </a:rPr>
            <a:t>　今後は、見直しを行った「公共施設等総合管理計画」、「公共施設（建物）個別施設計画（第１期後期）」を基に、令和６年度から設置した公共施設マネジメント推進委員会を活用しながら、公共施設の計画的な管理や最適配置について、検討を行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122758</xdr:rowOff>
    </xdr:from>
    <xdr:to>
      <xdr:col>23</xdr:col>
      <xdr:colOff>133350</xdr:colOff>
      <xdr:row>86</xdr:row>
      <xdr:rowOff>10620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96008"/>
          <a:ext cx="838200" cy="5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139536</xdr:rowOff>
    </xdr:from>
    <xdr:to>
      <xdr:col>19</xdr:col>
      <xdr:colOff>133350</xdr:colOff>
      <xdr:row>85</xdr:row>
      <xdr:rowOff>122758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41336"/>
          <a:ext cx="889000" cy="15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74606</xdr:rowOff>
    </xdr:from>
    <xdr:to>
      <xdr:col>15</xdr:col>
      <xdr:colOff>82550</xdr:colOff>
      <xdr:row>84</xdr:row>
      <xdr:rowOff>139536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76406"/>
          <a:ext cx="889000" cy="6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58796</xdr:rowOff>
    </xdr:from>
    <xdr:to>
      <xdr:col>11</xdr:col>
      <xdr:colOff>31750</xdr:colOff>
      <xdr:row>84</xdr:row>
      <xdr:rowOff>74606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60596"/>
          <a:ext cx="889000" cy="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131270</xdr:rowOff>
    </xdr:from>
    <xdr:to>
      <xdr:col>23</xdr:col>
      <xdr:colOff>184150</xdr:colOff>
      <xdr:row>86</xdr:row>
      <xdr:rowOff>61420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103347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71958</xdr:rowOff>
    </xdr:from>
    <xdr:to>
      <xdr:col>19</xdr:col>
      <xdr:colOff>184150</xdr:colOff>
      <xdr:row>86</xdr:row>
      <xdr:rowOff>2108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4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158335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31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88736</xdr:rowOff>
    </xdr:from>
    <xdr:to>
      <xdr:col>15</xdr:col>
      <xdr:colOff>133350</xdr:colOff>
      <xdr:row>85</xdr:row>
      <xdr:rowOff>18886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3663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23806</xdr:rowOff>
    </xdr:from>
    <xdr:to>
      <xdr:col>11</xdr:col>
      <xdr:colOff>82550</xdr:colOff>
      <xdr:row>84</xdr:row>
      <xdr:rowOff>125406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2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110183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7996</xdr:rowOff>
    </xdr:from>
    <xdr:to>
      <xdr:col>7</xdr:col>
      <xdr:colOff>31750</xdr:colOff>
      <xdr:row>84</xdr:row>
      <xdr:rowOff>109596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0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94373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9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ラスパイレス指数が</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主な要因は、職員の構成変化によるものと分析する。具体的には、給与水準の高い管理職や中堅層が定年退職等により退職した一方、その補充として採用した職員の経験年数や号給が前任者と比較して低く、給与が抑制されたことが指数を押し下げ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今後は、引き続き、人事院勧告および県人事委員会勧告、ならびに国の給与制度を基本として給与水準の適正化に努めていく。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121709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25650"/>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86</xdr:row>
      <xdr:rowOff>121709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66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86</xdr:row>
      <xdr:rowOff>121709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66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664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11236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年の２町合併直後は職員数の削減に取り組んだが、分庁方式を採用し、町の規模に応じた職員の適正配置を図ってきた。</a:t>
          </a:r>
        </a:p>
        <a:p>
          <a:r>
            <a:rPr kumimoji="1" lang="ja-JP" altLang="en-US" sz="1300">
              <a:latin typeface="ＭＳ Ｐゴシック" panose="020B0600070205080204" pitchFamily="50" charset="-128"/>
              <a:ea typeface="ＭＳ Ｐゴシック" panose="020B0600070205080204" pitchFamily="50" charset="-128"/>
            </a:rPr>
            <a:t>　令和６年度では、分庁方式を集約し、本庁舎として運用を開始したうえで、積極的に採用活動を行っているものの、離職者数も一定数に上り、実質的な職員数は横ばいの状況にある。今後も、良質な住民サービスを提供していくためには、業務内容の精査とＤＸ化による効率化を並行しつつ、計画的な定員管理を行っていく必要が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169363</xdr:rowOff>
    </xdr:from>
    <xdr:to>
      <xdr:col>81</xdr:col>
      <xdr:colOff>44450</xdr:colOff>
      <xdr:row>62</xdr:row>
      <xdr:rowOff>4808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627813"/>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143510</xdr:rowOff>
    </xdr:from>
    <xdr:to>
      <xdr:col>77</xdr:col>
      <xdr:colOff>44450</xdr:colOff>
      <xdr:row>62</xdr:row>
      <xdr:rowOff>4808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01960"/>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138340</xdr:rowOff>
    </xdr:from>
    <xdr:to>
      <xdr:col>72</xdr:col>
      <xdr:colOff>203200</xdr:colOff>
      <xdr:row>61</xdr:row>
      <xdr:rowOff>143510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96790"/>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136616</xdr:rowOff>
    </xdr:from>
    <xdr:to>
      <xdr:col>68</xdr:col>
      <xdr:colOff>152400</xdr:colOff>
      <xdr:row>61</xdr:row>
      <xdr:rowOff>138340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9506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118563</xdr:rowOff>
    </xdr:from>
    <xdr:to>
      <xdr:col>81</xdr:col>
      <xdr:colOff>95250</xdr:colOff>
      <xdr:row>62</xdr:row>
      <xdr:rowOff>48713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90640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4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125458</xdr:rowOff>
    </xdr:from>
    <xdr:to>
      <xdr:col>77</xdr:col>
      <xdr:colOff>95250</xdr:colOff>
      <xdr:row>62</xdr:row>
      <xdr:rowOff>55608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40385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7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92710</xdr:rowOff>
    </xdr:from>
    <xdr:to>
      <xdr:col>73</xdr:col>
      <xdr:colOff>44450</xdr:colOff>
      <xdr:row>62</xdr:row>
      <xdr:rowOff>22860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7637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87540</xdr:rowOff>
    </xdr:from>
    <xdr:to>
      <xdr:col>68</xdr:col>
      <xdr:colOff>203200</xdr:colOff>
      <xdr:row>62</xdr:row>
      <xdr:rowOff>17690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4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3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防災行政無線放送施設更新事業等の元金算入開始に伴って元利償還金の額は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％増加したが、町内下水道整備がおおむね完了していることよる公営企業に要する経費の財源とする地方債の償還の財源に充てたと認められる繰入金の減少がこれを上回り、公債費等で負担した一般財源額は</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％減少した。一方で、下水道費の事業費補正等により基準財政需要額に算入された公債費が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％減少したことで、単年度でみると前年度と同程度の実質公債費比率となっている。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95758</xdr:rowOff>
    </xdr:from>
    <xdr:to>
      <xdr:col>81</xdr:col>
      <xdr:colOff>44450</xdr:colOff>
      <xdr:row>39</xdr:row>
      <xdr:rowOff>124714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78230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95758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6954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112776</xdr:rowOff>
    </xdr:from>
    <xdr:to>
      <xdr:col>72</xdr:col>
      <xdr:colOff>203200</xdr:colOff>
      <xdr:row>39</xdr:row>
      <xdr:rowOff>8890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62787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112776</xdr:rowOff>
    </xdr:from>
    <xdr:to>
      <xdr:col>68</xdr:col>
      <xdr:colOff>152400</xdr:colOff>
      <xdr:row>38</xdr:row>
      <xdr:rowOff>170688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6278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44958</xdr:rowOff>
    </xdr:from>
    <xdr:to>
      <xdr:col>77</xdr:col>
      <xdr:colOff>95250</xdr:colOff>
      <xdr:row>39</xdr:row>
      <xdr:rowOff>146558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156735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0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61976</xdr:rowOff>
    </xdr:from>
    <xdr:to>
      <xdr:col>68</xdr:col>
      <xdr:colOff>203200</xdr:colOff>
      <xdr:row>38</xdr:row>
      <xdr:rowOff>163576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2303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119888</xdr:rowOff>
    </xdr:from>
    <xdr:to>
      <xdr:col>64</xdr:col>
      <xdr:colOff>152400</xdr:colOff>
      <xdr:row>39</xdr:row>
      <xdr:rowOff>50038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60215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道路新設改良・維持補修事業や国営湖東平野土地改良事業等により地方債現在高は増加したが、町内下水道整備がおおむね完了していることよる公営企業債等繰入見込額の減少がこれを上回り、将来負担額は減少した。一方で、毎年度、</a:t>
          </a:r>
          <a:r>
            <a:rPr kumimoji="1" lang="ja-JP" altLang="en-US" sz="1300">
              <a:latin typeface="ＭＳ Ｐゴシック" panose="020B0600070205080204" pitchFamily="50" charset="-128"/>
              <a:ea typeface="ＭＳ Ｐゴシック" panose="020B0600070205080204" pitchFamily="50" charset="-128"/>
            </a:rPr>
            <a:t>財源不足に財政調整基金や特定目的基金の取崩しが続き、令和６年度は充当可能財源等の減少額が将来負担額の減少額を上回った。今後も施設の集約や長寿命化などの大型建設事業を控えることから、事業実施の適正化による財政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116054</xdr:rowOff>
    </xdr:from>
    <xdr:to>
      <xdr:col>81</xdr:col>
      <xdr:colOff>44450</xdr:colOff>
      <xdr:row>16</xdr:row>
      <xdr:rowOff>97427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687804"/>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78135</xdr:rowOff>
    </xdr:from>
    <xdr:to>
      <xdr:col>77</xdr:col>
      <xdr:colOff>44450</xdr:colOff>
      <xdr:row>15</xdr:row>
      <xdr:rowOff>116054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649885"/>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123190</xdr:rowOff>
    </xdr:from>
    <xdr:to>
      <xdr:col>72</xdr:col>
      <xdr:colOff>203200</xdr:colOff>
      <xdr:row>15</xdr:row>
      <xdr:rowOff>78135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2523490"/>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91017</xdr:rowOff>
    </xdr:from>
    <xdr:to>
      <xdr:col>68</xdr:col>
      <xdr:colOff>152400</xdr:colOff>
      <xdr:row>14</xdr:row>
      <xdr:rowOff>123190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24913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46627</xdr:rowOff>
    </xdr:from>
    <xdr:to>
      <xdr:col>81</xdr:col>
      <xdr:colOff>95250</xdr:colOff>
      <xdr:row>16</xdr:row>
      <xdr:rowOff>148227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78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18704</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76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65254</xdr:rowOff>
    </xdr:from>
    <xdr:to>
      <xdr:col>77</xdr:col>
      <xdr:colOff>95250</xdr:colOff>
      <xdr:row>15</xdr:row>
      <xdr:rowOff>166854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63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151631</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72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27335</xdr:rowOff>
    </xdr:from>
    <xdr:to>
      <xdr:col>73</xdr:col>
      <xdr:colOff>44450</xdr:colOff>
      <xdr:row>15</xdr:row>
      <xdr:rowOff>128935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113712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6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72390</xdr:rowOff>
    </xdr:from>
    <xdr:to>
      <xdr:col>68</xdr:col>
      <xdr:colOff>203200</xdr:colOff>
      <xdr:row>15</xdr:row>
      <xdr:rowOff>2540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158767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55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40217</xdr:rowOff>
    </xdr:from>
    <xdr:to>
      <xdr:col>64</xdr:col>
      <xdr:colOff>152400</xdr:colOff>
      <xdr:row>14</xdr:row>
      <xdr:rowOff>141817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126594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21,042
19,854
37.97
12,003,551
11,918,303
41,716
6,242,451
13,292,716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全国平均、滋賀県平均を下回って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が、会計年度任用職員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への勤勉手当の支給開始に伴うことや、人事院勧告に伴う期末勤勉手当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増額など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多様化・複雑化する住民ニーズに対応できる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執行体制を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維持しつつ、非常勤職員（会計年度任用職員）の配置に係る精査を行うなど、職員数の適正管理に努める。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525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1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37</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類似団体平均に比べ高止まりしているのは、保有する施設数が多いためである。旧町時代から引き継ぎ、そのまま維持してきた各施設は、物価高騰などに直面する今、財政的な負担が大きくなっている一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今後は、「公共施設等総合管理計画」等に基づき、公共施設マネジメント推進委員会で公共施設の方向性に関して調査・審議を深めながら、施設の最適配置について、検討を図る。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88900</xdr:rowOff>
    </xdr:from>
    <xdr:to>
      <xdr:col>82</xdr:col>
      <xdr:colOff>107950</xdr:colOff>
      <xdr:row>20</xdr:row>
      <xdr:rowOff>114300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517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25400</xdr:rowOff>
    </xdr:from>
    <xdr:to>
      <xdr:col>78</xdr:col>
      <xdr:colOff>69850</xdr:colOff>
      <xdr:row>20</xdr:row>
      <xdr:rowOff>114300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454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114300</xdr:rowOff>
    </xdr:from>
    <xdr:to>
      <xdr:col>73</xdr:col>
      <xdr:colOff>180975</xdr:colOff>
      <xdr:row>20</xdr:row>
      <xdr:rowOff>25400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004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114300</xdr:rowOff>
    </xdr:from>
    <xdr:to>
      <xdr:col>69</xdr:col>
      <xdr:colOff>92075</xdr:colOff>
      <xdr:row>19</xdr:row>
      <xdr:rowOff>95250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00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38100</xdr:rowOff>
    </xdr:from>
    <xdr:to>
      <xdr:col>82</xdr:col>
      <xdr:colOff>158750</xdr:colOff>
      <xdr:row>20</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63500</xdr:rowOff>
    </xdr:from>
    <xdr:to>
      <xdr:col>78</xdr:col>
      <xdr:colOff>120650</xdr:colOff>
      <xdr:row>20</xdr:row>
      <xdr:rowOff>165100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7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146050</xdr:rowOff>
    </xdr:from>
    <xdr:to>
      <xdr:col>74</xdr:col>
      <xdr:colOff>31750</xdr:colOff>
      <xdr:row>20</xdr:row>
      <xdr:rowOff>76200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60977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63500</xdr:rowOff>
    </xdr:from>
    <xdr:to>
      <xdr:col>69</xdr:col>
      <xdr:colOff>142875</xdr:colOff>
      <xdr:row>18</xdr:row>
      <xdr:rowOff>165100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44450</xdr:rowOff>
    </xdr:from>
    <xdr:to>
      <xdr:col>65</xdr:col>
      <xdr:colOff>53975</xdr:colOff>
      <xdr:row>19</xdr:row>
      <xdr:rowOff>146050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8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児童手当制度改正に伴う拡充や福祉医療事業、障害者自立支援給付事業などは増額したが、経常経費全体でみるとその割合が小さかったため、昨年度から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ポイント減少した。類似団体内平均値とほぼ同数値であり、全国平均値および滋賀県平均値を下回っている。</a:t>
          </a:r>
        </a:p>
        <a:p>
          <a:r>
            <a:rPr kumimoji="1" lang="ja-JP" altLang="en-US" sz="1300">
              <a:latin typeface="ＭＳ Ｐゴシック" panose="020B0600070205080204" pitchFamily="50" charset="-128"/>
              <a:ea typeface="ＭＳ Ｐゴシック" panose="020B0600070205080204" pitchFamily="50" charset="-128"/>
            </a:rPr>
            <a:t>　少子高齢化により、今後も社会保障費の自然増が見込まれるため、町の単独事業を精査していく必要がある。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94343</xdr:rowOff>
    </xdr:from>
    <xdr:to>
      <xdr:col>24</xdr:col>
      <xdr:colOff>25400</xdr:colOff>
      <xdr:row>56</xdr:row>
      <xdr:rowOff>143328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955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628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812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94343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812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60070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繰出金の対象会計等は、国民健康保険事業特別会計、後期高齢者医療事業特別会計、介護保険事業特別会計、後期高齢者医療広域連合負担金であり、昨年度と同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推移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今後は、適正な受益者負担の原則のもの、繰出金の抑制に努める必要がある。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101600</xdr:rowOff>
    </xdr:from>
    <xdr:to>
      <xdr:col>82</xdr:col>
      <xdr:colOff>107950</xdr:colOff>
      <xdr:row>54</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359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54</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114300</xdr:rowOff>
    </xdr:from>
    <xdr:to>
      <xdr:col>73</xdr:col>
      <xdr:colOff>180975</xdr:colOff>
      <xdr:row>54</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372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114300</xdr:rowOff>
    </xdr:from>
    <xdr:to>
      <xdr:col>69</xdr:col>
      <xdr:colOff>92075</xdr:colOff>
      <xdr:row>55</xdr:row>
      <xdr:rowOff>44450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372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50800</xdr:rowOff>
    </xdr:from>
    <xdr:to>
      <xdr:col>82</xdr:col>
      <xdr:colOff>158750</xdr:colOff>
      <xdr:row>54</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114300</xdr:rowOff>
    </xdr:from>
    <xdr:to>
      <xdr:col>78</xdr:col>
      <xdr:colOff>120650</xdr:colOff>
      <xdr:row>55</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63500</xdr:rowOff>
    </xdr:from>
    <xdr:to>
      <xdr:col>69</xdr:col>
      <xdr:colOff>142875</xdr:colOff>
      <xdr:row>54</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165100</xdr:rowOff>
    </xdr:from>
    <xdr:to>
      <xdr:col>65</xdr:col>
      <xdr:colOff>53975</xdr:colOff>
      <xdr:row>55</xdr:row>
      <xdr:rowOff>95250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近江鉄道の上下分離方式導入に伴い、財政負担が新たに増えたが、起債（資本費平準化債）増に伴う下水道事業会計繰出金の減がこれを上回り、昨年度から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本町は、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一部事務組合への加入が多い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に、今後、新たなごみ処理施設の建設計画により負担金は増加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見込みであるため、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既存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事業内容の精査や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共通事業の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広域的運営の検討が必要である。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38</xdr:row>
      <xdr:rowOff>76708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0036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76708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872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21844</xdr:rowOff>
    </xdr:from>
    <xdr:to>
      <xdr:col>73</xdr:col>
      <xdr:colOff>180975</xdr:colOff>
      <xdr:row>38</xdr:row>
      <xdr:rowOff>72136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369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21844</xdr:rowOff>
    </xdr:from>
    <xdr:to>
      <xdr:col>69</xdr:col>
      <xdr:colOff>92075</xdr:colOff>
      <xdr:row>38</xdr:row>
      <xdr:rowOff>76708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369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77995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学校教育施設等整備事業債、緊急防災・減災事業債、地方道路等整備事業債の償還増により支出総額は拡大したが、経常経費全体でみると、前年度から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有利な地方債である合併特例債は発行上限額に迫っており、今後は可能な限り地方債の発行を抑制する必要がある。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10413</xdr:rowOff>
    </xdr:from>
    <xdr:to>
      <xdr:col>24</xdr:col>
      <xdr:colOff>25400</xdr:colOff>
      <xdr:row>79</xdr:row>
      <xdr:rowOff>28702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549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10413</xdr:rowOff>
    </xdr:from>
    <xdr:to>
      <xdr:col>19</xdr:col>
      <xdr:colOff>187325</xdr:colOff>
      <xdr:row>79</xdr:row>
      <xdr:rowOff>28702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5549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62992</xdr:rowOff>
    </xdr:from>
    <xdr:to>
      <xdr:col>15</xdr:col>
      <xdr:colOff>98425</xdr:colOff>
      <xdr:row>79</xdr:row>
      <xdr:rowOff>10413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36092"/>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62992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3903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131063</xdr:rowOff>
    </xdr:from>
    <xdr:to>
      <xdr:col>24</xdr:col>
      <xdr:colOff>76200</xdr:colOff>
      <xdr:row>79</xdr:row>
      <xdr:rowOff>61213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103140</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149352</xdr:rowOff>
    </xdr:from>
    <xdr:to>
      <xdr:col>20</xdr:col>
      <xdr:colOff>38100</xdr:colOff>
      <xdr:row>79</xdr:row>
      <xdr:rowOff>79502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64279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131063</xdr:rowOff>
    </xdr:from>
    <xdr:to>
      <xdr:col>15</xdr:col>
      <xdr:colOff>149225</xdr:colOff>
      <xdr:row>79</xdr:row>
      <xdr:rowOff>61213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45990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xdr:rowOff>
    </xdr:from>
    <xdr:to>
      <xdr:col>11</xdr:col>
      <xdr:colOff>60325</xdr:colOff>
      <xdr:row>78</xdr:row>
      <xdr:rowOff>113792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98569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ポイント減少し、類似団体内平均値は下回ったものの、全国平均値、滋賀県平均値を上回った。</a:t>
          </a:r>
        </a:p>
        <a:p>
          <a:r>
            <a:rPr kumimoji="1" lang="ja-JP" altLang="en-US" sz="1300">
              <a:latin typeface="ＭＳ Ｐゴシック" panose="020B0600070205080204" pitchFamily="50" charset="-128"/>
              <a:ea typeface="ＭＳ Ｐゴシック" panose="020B0600070205080204" pitchFamily="50" charset="-128"/>
            </a:rPr>
            <a:t>　特に物件費は類似団体内平均値、全国平均値、滋賀県平均値を大幅に上回っており、この影響もあって類似団体内順位は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位中</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位で、低い水準となった。</a:t>
          </a:r>
        </a:p>
        <a:p>
          <a:r>
            <a:rPr kumimoji="1" lang="ja-JP" altLang="en-US" sz="1300">
              <a:latin typeface="ＭＳ Ｐゴシック" panose="020B0600070205080204" pitchFamily="50" charset="-128"/>
              <a:ea typeface="ＭＳ Ｐゴシック" panose="020B0600070205080204" pitchFamily="50" charset="-128"/>
            </a:rPr>
            <a:t>　今後は、歳入の経常一般財源が減少していく見込みであり、歳入（財源）に見合った事業規模に見直していく必要がある。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40132</xdr:rowOff>
    </xdr:from>
    <xdr:to>
      <xdr:col>82</xdr:col>
      <xdr:colOff>107950</xdr:colOff>
      <xdr:row>78</xdr:row>
      <xdr:rowOff>108713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413232"/>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108713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858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131572</xdr:rowOff>
    </xdr:from>
    <xdr:to>
      <xdr:col>73</xdr:col>
      <xdr:colOff>180975</xdr:colOff>
      <xdr:row>78</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61772"/>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78</xdr:row>
      <xdr:rowOff>40132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61772"/>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132859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167149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160782</xdr:rowOff>
    </xdr:from>
    <xdr:to>
      <xdr:col>65</xdr:col>
      <xdr:colOff>53975</xdr:colOff>
      <xdr:row>78</xdr:row>
      <xdr:rowOff>90932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75709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57141</xdr:rowOff>
    </xdr:from>
    <xdr:to>
      <xdr:col>29</xdr:col>
      <xdr:colOff>127000</xdr:colOff>
      <xdr:row>17</xdr:row>
      <xdr:rowOff>72278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47966"/>
          <a:ext cx="647700" cy="186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72278</xdr:rowOff>
    </xdr:from>
    <xdr:to>
      <xdr:col>26</xdr:col>
      <xdr:colOff>50800</xdr:colOff>
      <xdr:row>17</xdr:row>
      <xdr:rowOff>124839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34553"/>
          <a:ext cx="698500" cy="52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124839</xdr:rowOff>
    </xdr:from>
    <xdr:to>
      <xdr:col>22</xdr:col>
      <xdr:colOff>114300</xdr:colOff>
      <xdr:row>17</xdr:row>
      <xdr:rowOff>126194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87114"/>
          <a:ext cx="698500" cy="1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126194</xdr:rowOff>
    </xdr:from>
    <xdr:to>
      <xdr:col>18</xdr:col>
      <xdr:colOff>177800</xdr:colOff>
      <xdr:row>17</xdr:row>
      <xdr:rowOff>155847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88469"/>
          <a:ext cx="698500" cy="29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6341</xdr:rowOff>
    </xdr:from>
    <xdr:to>
      <xdr:col>29</xdr:col>
      <xdr:colOff>177800</xdr:colOff>
      <xdr:row>16</xdr:row>
      <xdr:rowOff>107941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97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22868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4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21478</xdr:rowOff>
    </xdr:from>
    <xdr:to>
      <xdr:col>26</xdr:col>
      <xdr:colOff>101600</xdr:colOff>
      <xdr:row>17</xdr:row>
      <xdr:rowOff>123078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83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133255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52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74039</xdr:rowOff>
    </xdr:from>
    <xdr:to>
      <xdr:col>22</xdr:col>
      <xdr:colOff>165100</xdr:colOff>
      <xdr:row>18</xdr:row>
      <xdr:rowOff>4189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36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14366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75394</xdr:rowOff>
    </xdr:from>
    <xdr:to>
      <xdr:col>19</xdr:col>
      <xdr:colOff>38100</xdr:colOff>
      <xdr:row>18</xdr:row>
      <xdr:rowOff>5544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37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15721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0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105047</xdr:rowOff>
    </xdr:from>
    <xdr:to>
      <xdr:col>15</xdr:col>
      <xdr:colOff>101600</xdr:colOff>
      <xdr:row>18</xdr:row>
      <xdr:rowOff>35197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6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45374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3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7769</xdr:rowOff>
    </xdr:from>
    <xdr:to>
      <xdr:col>29</xdr:col>
      <xdr:colOff>127000</xdr:colOff>
      <xdr:row>37</xdr:row>
      <xdr:rowOff>8716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132469"/>
          <a:ext cx="647700" cy="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8716</xdr:rowOff>
    </xdr:from>
    <xdr:to>
      <xdr:col>26</xdr:col>
      <xdr:colOff>50800</xdr:colOff>
      <xdr:row>37</xdr:row>
      <xdr:rowOff>79549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133416"/>
          <a:ext cx="698500" cy="70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79549</xdr:rowOff>
    </xdr:from>
    <xdr:to>
      <xdr:col>22</xdr:col>
      <xdr:colOff>114300</xdr:colOff>
      <xdr:row>37</xdr:row>
      <xdr:rowOff>107993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204249"/>
          <a:ext cx="698500" cy="28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200975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1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107993</xdr:rowOff>
    </xdr:from>
    <xdr:to>
      <xdr:col>18</xdr:col>
      <xdr:colOff>177800</xdr:colOff>
      <xdr:row>37</xdr:row>
      <xdr:rowOff>233854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232693"/>
          <a:ext cx="698500" cy="125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269653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312499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128419</xdr:rowOff>
    </xdr:from>
    <xdr:to>
      <xdr:col>29</xdr:col>
      <xdr:colOff>177800</xdr:colOff>
      <xdr:row>37</xdr:row>
      <xdr:rowOff>58569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081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100496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05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129366</xdr:rowOff>
    </xdr:from>
    <xdr:to>
      <xdr:col>26</xdr:col>
      <xdr:colOff>101600</xdr:colOff>
      <xdr:row>37</xdr:row>
      <xdr:rowOff>59516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082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44293</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6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28749</xdr:rowOff>
    </xdr:from>
    <xdr:to>
      <xdr:col>22</xdr:col>
      <xdr:colOff>165100</xdr:colOff>
      <xdr:row>37</xdr:row>
      <xdr:rowOff>130349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153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115126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39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57193</xdr:rowOff>
    </xdr:from>
    <xdr:to>
      <xdr:col>19</xdr:col>
      <xdr:colOff>38100</xdr:colOff>
      <xdr:row>37</xdr:row>
      <xdr:rowOff>158793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181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143570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6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183054</xdr:rowOff>
    </xdr:from>
    <xdr:to>
      <xdr:col>15</xdr:col>
      <xdr:colOff>101600</xdr:colOff>
      <xdr:row>37</xdr:row>
      <xdr:rowOff>284654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307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269431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394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21,042
19,854
37.97
12,003,551
11,918,303
41,716
6,242,451
13,292,716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4102</xdr:rowOff>
    </xdr:from>
    <xdr:to>
      <xdr:col>24</xdr:col>
      <xdr:colOff>63500</xdr:colOff>
      <xdr:row>37</xdr:row>
      <xdr:rowOff>26734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6302"/>
          <a:ext cx="838200" cy="19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26734</xdr:rowOff>
    </xdr:from>
    <xdr:to>
      <xdr:col>19</xdr:col>
      <xdr:colOff>177800</xdr:colOff>
      <xdr:row>37</xdr:row>
      <xdr:rowOff>84569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70384"/>
          <a:ext cx="8890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79311</xdr:rowOff>
    </xdr:from>
    <xdr:to>
      <xdr:col>15</xdr:col>
      <xdr:colOff>50800</xdr:colOff>
      <xdr:row>37</xdr:row>
      <xdr:rowOff>84569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22961"/>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79311</xdr:rowOff>
    </xdr:from>
    <xdr:to>
      <xdr:col>10</xdr:col>
      <xdr:colOff>114300</xdr:colOff>
      <xdr:row>37</xdr:row>
      <xdr:rowOff>125870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2961"/>
          <a:ext cx="889000" cy="4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124752</xdr:rowOff>
    </xdr:from>
    <xdr:to>
      <xdr:col>24</xdr:col>
      <xdr:colOff>114300</xdr:colOff>
      <xdr:row>36</xdr:row>
      <xdr:rowOff>54902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147629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7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147384</xdr:rowOff>
    </xdr:from>
    <xdr:to>
      <xdr:col>20</xdr:col>
      <xdr:colOff>38100</xdr:colOff>
      <xdr:row>37</xdr:row>
      <xdr:rowOff>77534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94061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9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33769</xdr:rowOff>
    </xdr:from>
    <xdr:to>
      <xdr:col>15</xdr:col>
      <xdr:colOff>101600</xdr:colOff>
      <xdr:row>37</xdr:row>
      <xdr:rowOff>135369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126496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28511</xdr:rowOff>
    </xdr:from>
    <xdr:to>
      <xdr:col>10</xdr:col>
      <xdr:colOff>165100</xdr:colOff>
      <xdr:row>37</xdr:row>
      <xdr:rowOff>130111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146638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4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75070</xdr:rowOff>
    </xdr:from>
    <xdr:to>
      <xdr:col>6</xdr:col>
      <xdr:colOff>38100</xdr:colOff>
      <xdr:row>38</xdr:row>
      <xdr:rowOff>5220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21747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9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115113</xdr:rowOff>
    </xdr:from>
    <xdr:to>
      <xdr:col>24</xdr:col>
      <xdr:colOff>63500</xdr:colOff>
      <xdr:row>53</xdr:row>
      <xdr:rowOff>164516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201963"/>
          <a:ext cx="8382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115113</xdr:rowOff>
    </xdr:from>
    <xdr:to>
      <xdr:col>19</xdr:col>
      <xdr:colOff>177800</xdr:colOff>
      <xdr:row>54</xdr:row>
      <xdr:rowOff>96748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201963"/>
          <a:ext cx="889000" cy="1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96748</xdr:rowOff>
    </xdr:from>
    <xdr:to>
      <xdr:col>15</xdr:col>
      <xdr:colOff>50800</xdr:colOff>
      <xdr:row>55</xdr:row>
      <xdr:rowOff>15811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55048"/>
          <a:ext cx="889000" cy="9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161341</xdr:rowOff>
    </xdr:from>
    <xdr:to>
      <xdr:col>10</xdr:col>
      <xdr:colOff>114300</xdr:colOff>
      <xdr:row>55</xdr:row>
      <xdr:rowOff>15811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419641"/>
          <a:ext cx="889000" cy="2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79887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113716</xdr:rowOff>
    </xdr:from>
    <xdr:to>
      <xdr:col>24</xdr:col>
      <xdr:colOff>114300</xdr:colOff>
      <xdr:row>54</xdr:row>
      <xdr:rowOff>43866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0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136593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5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64313</xdr:rowOff>
    </xdr:from>
    <xdr:to>
      <xdr:col>20</xdr:col>
      <xdr:colOff>38100</xdr:colOff>
      <xdr:row>53</xdr:row>
      <xdr:rowOff>165913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5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10990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92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45948</xdr:rowOff>
    </xdr:from>
    <xdr:to>
      <xdr:col>15</xdr:col>
      <xdr:colOff>101600</xdr:colOff>
      <xdr:row>54</xdr:row>
      <xdr:rowOff>147548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164075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7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136461</xdr:rowOff>
    </xdr:from>
    <xdr:to>
      <xdr:col>10</xdr:col>
      <xdr:colOff>165100</xdr:colOff>
      <xdr:row>55</xdr:row>
      <xdr:rowOff>66611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9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83138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6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110541</xdr:rowOff>
    </xdr:from>
    <xdr:to>
      <xdr:col>6</xdr:col>
      <xdr:colOff>38100</xdr:colOff>
      <xdr:row>55</xdr:row>
      <xdr:rowOff>40691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6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57218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4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129527</xdr:rowOff>
    </xdr:from>
    <xdr:to>
      <xdr:col>24</xdr:col>
      <xdr:colOff>63500</xdr:colOff>
      <xdr:row>76</xdr:row>
      <xdr:rowOff>130956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59727"/>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130956</xdr:rowOff>
    </xdr:from>
    <xdr:to>
      <xdr:col>19</xdr:col>
      <xdr:colOff>177800</xdr:colOff>
      <xdr:row>77</xdr:row>
      <xdr:rowOff>17971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61156"/>
          <a:ext cx="889000" cy="5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17971</xdr:rowOff>
    </xdr:from>
    <xdr:to>
      <xdr:col>15</xdr:col>
      <xdr:colOff>50800</xdr:colOff>
      <xdr:row>77</xdr:row>
      <xdr:rowOff>19286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19621"/>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19286</xdr:rowOff>
    </xdr:from>
    <xdr:to>
      <xdr:col>10</xdr:col>
      <xdr:colOff>114300</xdr:colOff>
      <xdr:row>77</xdr:row>
      <xdr:rowOff>86664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20936"/>
          <a:ext cx="889000" cy="6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78727</xdr:rowOff>
    </xdr:from>
    <xdr:to>
      <xdr:col>24</xdr:col>
      <xdr:colOff>114300</xdr:colOff>
      <xdr:row>77</xdr:row>
      <xdr:rowOff>8877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0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57154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8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80156</xdr:rowOff>
    </xdr:from>
    <xdr:to>
      <xdr:col>20</xdr:col>
      <xdr:colOff>38100</xdr:colOff>
      <xdr:row>77</xdr:row>
      <xdr:rowOff>10306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1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1433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0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138621</xdr:rowOff>
    </xdr:from>
    <xdr:to>
      <xdr:col>15</xdr:col>
      <xdr:colOff>101600</xdr:colOff>
      <xdr:row>77</xdr:row>
      <xdr:rowOff>68771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6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59898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6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139936</xdr:rowOff>
    </xdr:from>
    <xdr:to>
      <xdr:col>10</xdr:col>
      <xdr:colOff>165100</xdr:colOff>
      <xdr:row>77</xdr:row>
      <xdr:rowOff>70086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61213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6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35864</xdr:rowOff>
    </xdr:from>
    <xdr:to>
      <xdr:col>6</xdr:col>
      <xdr:colOff>38100</xdr:colOff>
      <xdr:row>77</xdr:row>
      <xdr:rowOff>137464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128591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3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127862</xdr:rowOff>
    </xdr:from>
    <xdr:to>
      <xdr:col>24</xdr:col>
      <xdr:colOff>63500</xdr:colOff>
      <xdr:row>96</xdr:row>
      <xdr:rowOff>82370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44162"/>
          <a:ext cx="838200" cy="29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82370</xdr:rowOff>
    </xdr:from>
    <xdr:to>
      <xdr:col>19</xdr:col>
      <xdr:colOff>177800</xdr:colOff>
      <xdr:row>97</xdr:row>
      <xdr:rowOff>6181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41570"/>
          <a:ext cx="889000" cy="9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58122</xdr:rowOff>
    </xdr:from>
    <xdr:to>
      <xdr:col>15</xdr:col>
      <xdr:colOff>50800</xdr:colOff>
      <xdr:row>97</xdr:row>
      <xdr:rowOff>6181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45872"/>
          <a:ext cx="889000" cy="29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58122</xdr:rowOff>
    </xdr:from>
    <xdr:to>
      <xdr:col>10</xdr:col>
      <xdr:colOff>114300</xdr:colOff>
      <xdr:row>97</xdr:row>
      <xdr:rowOff>84460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45872"/>
          <a:ext cx="889000" cy="36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77062</xdr:rowOff>
    </xdr:from>
    <xdr:to>
      <xdr:col>24</xdr:col>
      <xdr:colOff>114300</xdr:colOff>
      <xdr:row>95</xdr:row>
      <xdr:rowOff>7212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9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99939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4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31570</xdr:rowOff>
    </xdr:from>
    <xdr:to>
      <xdr:col>20</xdr:col>
      <xdr:colOff>38100</xdr:colOff>
      <xdr:row>96</xdr:row>
      <xdr:rowOff>133170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9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149697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26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126831</xdr:rowOff>
    </xdr:from>
    <xdr:to>
      <xdr:col>15</xdr:col>
      <xdr:colOff>101600</xdr:colOff>
      <xdr:row>97</xdr:row>
      <xdr:rowOff>56981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8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73508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7322</xdr:rowOff>
    </xdr:from>
    <xdr:to>
      <xdr:col>10</xdr:col>
      <xdr:colOff>165100</xdr:colOff>
      <xdr:row>95</xdr:row>
      <xdr:rowOff>108922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125449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7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33660</xdr:rowOff>
    </xdr:from>
    <xdr:to>
      <xdr:col>6</xdr:col>
      <xdr:colOff>38100</xdr:colOff>
      <xdr:row>97</xdr:row>
      <xdr:rowOff>135260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6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151787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3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116762</xdr:rowOff>
    </xdr:from>
    <xdr:to>
      <xdr:col>55</xdr:col>
      <xdr:colOff>0</xdr:colOff>
      <xdr:row>36</xdr:row>
      <xdr:rowOff>151537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288962"/>
          <a:ext cx="838200" cy="3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97665</xdr:rowOff>
    </xdr:from>
    <xdr:to>
      <xdr:col>50</xdr:col>
      <xdr:colOff>114300</xdr:colOff>
      <xdr:row>36</xdr:row>
      <xdr:rowOff>116762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69865"/>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97665</xdr:rowOff>
    </xdr:from>
    <xdr:to>
      <xdr:col>45</xdr:col>
      <xdr:colOff>177800</xdr:colOff>
      <xdr:row>36</xdr:row>
      <xdr:rowOff>123291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69865"/>
          <a:ext cx="889000" cy="2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134991</xdr:rowOff>
    </xdr:from>
    <xdr:to>
      <xdr:col>41</xdr:col>
      <xdr:colOff>50800</xdr:colOff>
      <xdr:row>36</xdr:row>
      <xdr:rowOff>123291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792841"/>
          <a:ext cx="889000" cy="50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100737</xdr:rowOff>
    </xdr:from>
    <xdr:to>
      <xdr:col>55</xdr:col>
      <xdr:colOff>50800</xdr:colOff>
      <xdr:row>37</xdr:row>
      <xdr:rowOff>30887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7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79164</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65962</xdr:rowOff>
    </xdr:from>
    <xdr:to>
      <xdr:col>50</xdr:col>
      <xdr:colOff>165100</xdr:colOff>
      <xdr:row>36</xdr:row>
      <xdr:rowOff>167562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3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12639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01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46865</xdr:rowOff>
    </xdr:from>
    <xdr:to>
      <xdr:col>46</xdr:col>
      <xdr:colOff>38100</xdr:colOff>
      <xdr:row>36</xdr:row>
      <xdr:rowOff>148465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1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164992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9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72491</xdr:rowOff>
    </xdr:from>
    <xdr:to>
      <xdr:col>41</xdr:col>
      <xdr:colOff>101600</xdr:colOff>
      <xdr:row>37</xdr:row>
      <xdr:rowOff>2641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19168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0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84191</xdr:rowOff>
    </xdr:from>
    <xdr:to>
      <xdr:col>36</xdr:col>
      <xdr:colOff>165100</xdr:colOff>
      <xdr:row>34</xdr:row>
      <xdr:rowOff>14341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74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30868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51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141689</xdr:rowOff>
    </xdr:from>
    <xdr:to>
      <xdr:col>55</xdr:col>
      <xdr:colOff>0</xdr:colOff>
      <xdr:row>56</xdr:row>
      <xdr:rowOff>85934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399989"/>
          <a:ext cx="838200" cy="28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170813</xdr:rowOff>
    </xdr:from>
    <xdr:to>
      <xdr:col>50</xdr:col>
      <xdr:colOff>114300</xdr:colOff>
      <xdr:row>56</xdr:row>
      <xdr:rowOff>85934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429113"/>
          <a:ext cx="889000" cy="25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170813</xdr:rowOff>
    </xdr:from>
    <xdr:to>
      <xdr:col>45</xdr:col>
      <xdr:colOff>177800</xdr:colOff>
      <xdr:row>56</xdr:row>
      <xdr:rowOff>29347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429113"/>
          <a:ext cx="889000" cy="20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23754</xdr:rowOff>
    </xdr:from>
    <xdr:to>
      <xdr:col>41</xdr:col>
      <xdr:colOff>50800</xdr:colOff>
      <xdr:row>56</xdr:row>
      <xdr:rowOff>29347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24954"/>
          <a:ext cx="889000" cy="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90889</xdr:rowOff>
    </xdr:from>
    <xdr:to>
      <xdr:col>55</xdr:col>
      <xdr:colOff>50800</xdr:colOff>
      <xdr:row>55</xdr:row>
      <xdr:rowOff>21039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3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113766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20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35134</xdr:rowOff>
    </xdr:from>
    <xdr:to>
      <xdr:col>50</xdr:col>
      <xdr:colOff>165100</xdr:colOff>
      <xdr:row>56</xdr:row>
      <xdr:rowOff>136734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3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153261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1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120013</xdr:rowOff>
    </xdr:from>
    <xdr:to>
      <xdr:col>46</xdr:col>
      <xdr:colOff>38100</xdr:colOff>
      <xdr:row>55</xdr:row>
      <xdr:rowOff>50163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37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66690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15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149997</xdr:rowOff>
    </xdr:from>
    <xdr:to>
      <xdr:col>41</xdr:col>
      <xdr:colOff>101600</xdr:colOff>
      <xdr:row>56</xdr:row>
      <xdr:rowOff>80147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7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96674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5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144404</xdr:rowOff>
    </xdr:from>
    <xdr:to>
      <xdr:col>36</xdr:col>
      <xdr:colOff>165100</xdr:colOff>
      <xdr:row>56</xdr:row>
      <xdr:rowOff>74554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91081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34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92413</xdr:rowOff>
    </xdr:from>
    <xdr:to>
      <xdr:col>55</xdr:col>
      <xdr:colOff>0</xdr:colOff>
      <xdr:row>79</xdr:row>
      <xdr:rowOff>96985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63696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96354</xdr:rowOff>
    </xdr:from>
    <xdr:to>
      <xdr:col>50</xdr:col>
      <xdr:colOff>114300</xdr:colOff>
      <xdr:row>79</xdr:row>
      <xdr:rowOff>96985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640904"/>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96354</xdr:rowOff>
    </xdr:from>
    <xdr:to>
      <xdr:col>45</xdr:col>
      <xdr:colOff>177800</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640904"/>
          <a:ext cx="889000" cy="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98879</xdr:rowOff>
    </xdr:from>
    <xdr:to>
      <xdr:col>41</xdr:col>
      <xdr:colOff>50800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41613</xdr:rowOff>
    </xdr:from>
    <xdr:to>
      <xdr:col>55</xdr:col>
      <xdr:colOff>50800</xdr:colOff>
      <xdr:row>79</xdr:row>
      <xdr:rowOff>143213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8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127990</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501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46185</xdr:rowOff>
    </xdr:from>
    <xdr:to>
      <xdr:col>50</xdr:col>
      <xdr:colOff>165100</xdr:colOff>
      <xdr:row>79</xdr:row>
      <xdr:rowOff>147785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138912</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50017" y="13683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45554</xdr:rowOff>
    </xdr:from>
    <xdr:to>
      <xdr:col>46</xdr:col>
      <xdr:colOff>38100</xdr:colOff>
      <xdr:row>79</xdr:row>
      <xdr:rowOff>147154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9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138281</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68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47765</xdr:rowOff>
    </xdr:from>
    <xdr:to>
      <xdr:col>55</xdr:col>
      <xdr:colOff>0</xdr:colOff>
      <xdr:row>95</xdr:row>
      <xdr:rowOff>106223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164065"/>
          <a:ext cx="838200" cy="2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89767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48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93447</xdr:rowOff>
    </xdr:from>
    <xdr:to>
      <xdr:col>50</xdr:col>
      <xdr:colOff>114300</xdr:colOff>
      <xdr:row>95</xdr:row>
      <xdr:rowOff>106223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5866847"/>
          <a:ext cx="889000" cy="52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22789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93447</xdr:rowOff>
    </xdr:from>
    <xdr:to>
      <xdr:col>45</xdr:col>
      <xdr:colOff>177800</xdr:colOff>
      <xdr:row>94</xdr:row>
      <xdr:rowOff>110604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5866847"/>
          <a:ext cx="889000" cy="36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71886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7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56998</xdr:rowOff>
    </xdr:from>
    <xdr:to>
      <xdr:col>41</xdr:col>
      <xdr:colOff>50800</xdr:colOff>
      <xdr:row>94</xdr:row>
      <xdr:rowOff>110604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173298"/>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6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168415</xdr:rowOff>
    </xdr:from>
    <xdr:to>
      <xdr:col>55</xdr:col>
      <xdr:colOff>50800</xdr:colOff>
      <xdr:row>94</xdr:row>
      <xdr:rowOff>98565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1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19842</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96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55423</xdr:rowOff>
    </xdr:from>
    <xdr:to>
      <xdr:col>50</xdr:col>
      <xdr:colOff>165100</xdr:colOff>
      <xdr:row>95</xdr:row>
      <xdr:rowOff>157023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34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2100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11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42647</xdr:rowOff>
    </xdr:from>
    <xdr:to>
      <xdr:col>46</xdr:col>
      <xdr:colOff>38100</xdr:colOff>
      <xdr:row>92</xdr:row>
      <xdr:rowOff>144247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581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160774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59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59804</xdr:rowOff>
    </xdr:from>
    <xdr:to>
      <xdr:col>41</xdr:col>
      <xdr:colOff>101600</xdr:colOff>
      <xdr:row>94</xdr:row>
      <xdr:rowOff>161404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17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6481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59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6198</xdr:rowOff>
    </xdr:from>
    <xdr:to>
      <xdr:col>36</xdr:col>
      <xdr:colOff>165100</xdr:colOff>
      <xdr:row>94</xdr:row>
      <xdr:rowOff>107798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12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124325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58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89735</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762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89735</xdr:rowOff>
    </xdr:from>
    <xdr:to>
      <xdr:col>76</xdr:col>
      <xdr:colOff>114300</xdr:colOff>
      <xdr:row>39</xdr:row>
      <xdr:rowOff>97605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76285"/>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97605</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84155"/>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38935</xdr:rowOff>
    </xdr:from>
    <xdr:to>
      <xdr:col>76</xdr:col>
      <xdr:colOff>165100</xdr:colOff>
      <xdr:row>39</xdr:row>
      <xdr:rowOff>140535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2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131662</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818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46805</xdr:rowOff>
    </xdr:from>
    <xdr:to>
      <xdr:col>72</xdr:col>
      <xdr:colOff>38100</xdr:colOff>
      <xdr:row>39</xdr:row>
      <xdr:rowOff>148405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139532</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46333" y="6826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136652</xdr:rowOff>
    </xdr:from>
    <xdr:to>
      <xdr:col>85</xdr:col>
      <xdr:colOff>127000</xdr:colOff>
      <xdr:row>74</xdr:row>
      <xdr:rowOff>16484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652502"/>
          <a:ext cx="8382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16484</xdr:rowOff>
    </xdr:from>
    <xdr:to>
      <xdr:col>81</xdr:col>
      <xdr:colOff>50800</xdr:colOff>
      <xdr:row>74</xdr:row>
      <xdr:rowOff>43307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703784"/>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43307</xdr:rowOff>
    </xdr:from>
    <xdr:to>
      <xdr:col>76</xdr:col>
      <xdr:colOff>114300</xdr:colOff>
      <xdr:row>74</xdr:row>
      <xdr:rowOff>79921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730607"/>
          <a:ext cx="889000" cy="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79921</xdr:rowOff>
    </xdr:from>
    <xdr:to>
      <xdr:col>71</xdr:col>
      <xdr:colOff>177800</xdr:colOff>
      <xdr:row>74</xdr:row>
      <xdr:rowOff>163208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767221"/>
          <a:ext cx="889000" cy="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85852</xdr:rowOff>
    </xdr:from>
    <xdr:to>
      <xdr:col>85</xdr:col>
      <xdr:colOff>177800</xdr:colOff>
      <xdr:row>74</xdr:row>
      <xdr:rowOff>16002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6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108729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45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137134</xdr:rowOff>
    </xdr:from>
    <xdr:to>
      <xdr:col>81</xdr:col>
      <xdr:colOff>101600</xdr:colOff>
      <xdr:row>74</xdr:row>
      <xdr:rowOff>67284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6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83811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42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163957</xdr:rowOff>
    </xdr:from>
    <xdr:to>
      <xdr:col>76</xdr:col>
      <xdr:colOff>165100</xdr:colOff>
      <xdr:row>74</xdr:row>
      <xdr:rowOff>94107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67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110634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45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29121</xdr:rowOff>
    </xdr:from>
    <xdr:to>
      <xdr:col>72</xdr:col>
      <xdr:colOff>38100</xdr:colOff>
      <xdr:row>74</xdr:row>
      <xdr:rowOff>130721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7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147248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49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112408</xdr:rowOff>
    </xdr:from>
    <xdr:to>
      <xdr:col>67</xdr:col>
      <xdr:colOff>101600</xdr:colOff>
      <xdr:row>75</xdr:row>
      <xdr:rowOff>42558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7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59085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5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91808</xdr:rowOff>
    </xdr:from>
    <xdr:to>
      <xdr:col>85</xdr:col>
      <xdr:colOff>127000</xdr:colOff>
      <xdr:row>98</xdr:row>
      <xdr:rowOff>113246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93908"/>
          <a:ext cx="838200" cy="2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113246</xdr:rowOff>
    </xdr:from>
    <xdr:to>
      <xdr:col>81</xdr:col>
      <xdr:colOff>50800</xdr:colOff>
      <xdr:row>98</xdr:row>
      <xdr:rowOff>119903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15346"/>
          <a:ext cx="889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41416</xdr:rowOff>
    </xdr:from>
    <xdr:to>
      <xdr:col>76</xdr:col>
      <xdr:colOff>114300</xdr:colOff>
      <xdr:row>98</xdr:row>
      <xdr:rowOff>119903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43516"/>
          <a:ext cx="889000" cy="7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41416</xdr:rowOff>
    </xdr:from>
    <xdr:to>
      <xdr:col>71</xdr:col>
      <xdr:colOff>177800</xdr:colOff>
      <xdr:row>98</xdr:row>
      <xdr:rowOff>121631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43516"/>
          <a:ext cx="889000" cy="8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41008</xdr:rowOff>
    </xdr:from>
    <xdr:to>
      <xdr:col>85</xdr:col>
      <xdr:colOff>177800</xdr:colOff>
      <xdr:row>98</xdr:row>
      <xdr:rowOff>142608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127385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5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62446</xdr:rowOff>
    </xdr:from>
    <xdr:to>
      <xdr:col>81</xdr:col>
      <xdr:colOff>101600</xdr:colOff>
      <xdr:row>98</xdr:row>
      <xdr:rowOff>164046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6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155173</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5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69103</xdr:rowOff>
    </xdr:from>
    <xdr:to>
      <xdr:col>76</xdr:col>
      <xdr:colOff>165100</xdr:colOff>
      <xdr:row>98</xdr:row>
      <xdr:rowOff>170703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7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161830</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6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162066</xdr:rowOff>
    </xdr:from>
    <xdr:to>
      <xdr:col>72</xdr:col>
      <xdr:colOff>38100</xdr:colOff>
      <xdr:row>98</xdr:row>
      <xdr:rowOff>92216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83343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70831</xdr:rowOff>
    </xdr:from>
    <xdr:to>
      <xdr:col>67</xdr:col>
      <xdr:colOff>101600</xdr:colOff>
      <xdr:row>99</xdr:row>
      <xdr:rowOff>981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163558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6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92565</xdr:rowOff>
    </xdr:from>
    <xdr:to>
      <xdr:col>116</xdr:col>
      <xdr:colOff>63500</xdr:colOff>
      <xdr:row>59</xdr:row>
      <xdr:rowOff>98334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208115"/>
          <a:ext cx="8382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92456</xdr:rowOff>
    </xdr:from>
    <xdr:to>
      <xdr:col>111</xdr:col>
      <xdr:colOff>177800</xdr:colOff>
      <xdr:row>59</xdr:row>
      <xdr:rowOff>92565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208006"/>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92347</xdr:rowOff>
    </xdr:from>
    <xdr:to>
      <xdr:col>107</xdr:col>
      <xdr:colOff>50800</xdr:colOff>
      <xdr:row>59</xdr:row>
      <xdr:rowOff>92456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207897"/>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92347</xdr:rowOff>
    </xdr:from>
    <xdr:to>
      <xdr:col>102</xdr:col>
      <xdr:colOff>114300</xdr:colOff>
      <xdr:row>59</xdr:row>
      <xdr:rowOff>92783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207897"/>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47534</xdr:rowOff>
    </xdr:from>
    <xdr:to>
      <xdr:col>116</xdr:col>
      <xdr:colOff>114300</xdr:colOff>
      <xdr:row>59</xdr:row>
      <xdr:rowOff>149134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6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133911</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780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41765</xdr:rowOff>
    </xdr:from>
    <xdr:to>
      <xdr:col>112</xdr:col>
      <xdr:colOff>38100</xdr:colOff>
      <xdr:row>59</xdr:row>
      <xdr:rowOff>143365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134492</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250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41656</xdr:rowOff>
    </xdr:from>
    <xdr:to>
      <xdr:col>107</xdr:col>
      <xdr:colOff>101600</xdr:colOff>
      <xdr:row>59</xdr:row>
      <xdr:rowOff>143256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134383</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2499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41547</xdr:rowOff>
    </xdr:from>
    <xdr:to>
      <xdr:col>102</xdr:col>
      <xdr:colOff>165100</xdr:colOff>
      <xdr:row>59</xdr:row>
      <xdr:rowOff>143147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134274</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249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41983</xdr:rowOff>
    </xdr:from>
    <xdr:to>
      <xdr:col>98</xdr:col>
      <xdr:colOff>38100</xdr:colOff>
      <xdr:row>59</xdr:row>
      <xdr:rowOff>143583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5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134710</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25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104313</xdr:rowOff>
    </xdr:from>
    <xdr:to>
      <xdr:col>116</xdr:col>
      <xdr:colOff>63500</xdr:colOff>
      <xdr:row>77</xdr:row>
      <xdr:rowOff>112382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305963"/>
          <a:ext cx="8382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94746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5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112382</xdr:rowOff>
    </xdr:from>
    <xdr:to>
      <xdr:col>111</xdr:col>
      <xdr:colOff>177800</xdr:colOff>
      <xdr:row>77</xdr:row>
      <xdr:rowOff>115469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314032"/>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115469</xdr:rowOff>
    </xdr:from>
    <xdr:to>
      <xdr:col>107</xdr:col>
      <xdr:colOff>50800</xdr:colOff>
      <xdr:row>77</xdr:row>
      <xdr:rowOff>123058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317119"/>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110806</xdr:rowOff>
    </xdr:from>
    <xdr:to>
      <xdr:col>102</xdr:col>
      <xdr:colOff>114300</xdr:colOff>
      <xdr:row>77</xdr:row>
      <xdr:rowOff>123058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312456"/>
          <a:ext cx="889000" cy="1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53513</xdr:rowOff>
    </xdr:from>
    <xdr:to>
      <xdr:col>116</xdr:col>
      <xdr:colOff>114300</xdr:colOff>
      <xdr:row>77</xdr:row>
      <xdr:rowOff>155113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31940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3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61582</xdr:rowOff>
    </xdr:from>
    <xdr:to>
      <xdr:col>112</xdr:col>
      <xdr:colOff>38100</xdr:colOff>
      <xdr:row>77</xdr:row>
      <xdr:rowOff>163182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154309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35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64669</xdr:rowOff>
    </xdr:from>
    <xdr:to>
      <xdr:col>107</xdr:col>
      <xdr:colOff>101600</xdr:colOff>
      <xdr:row>77</xdr:row>
      <xdr:rowOff>166269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157396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72258</xdr:rowOff>
    </xdr:from>
    <xdr:to>
      <xdr:col>102</xdr:col>
      <xdr:colOff>165100</xdr:colOff>
      <xdr:row>78</xdr:row>
      <xdr:rowOff>2408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164985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6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60006</xdr:rowOff>
    </xdr:from>
    <xdr:to>
      <xdr:col>98</xdr:col>
      <xdr:colOff>38100</xdr:colOff>
      <xdr:row>77</xdr:row>
      <xdr:rowOff>161606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6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152733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5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89,118</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10,188</a:t>
          </a:r>
          <a:r>
            <a:rPr kumimoji="1" lang="ja-JP" altLang="en-US" sz="1300">
              <a:latin typeface="ＭＳ Ｐゴシック" panose="020B0600070205080204" pitchFamily="50" charset="-128"/>
              <a:ea typeface="ＭＳ Ｐゴシック" panose="020B0600070205080204" pitchFamily="50" charset="-128"/>
            </a:rPr>
            <a:t>円増加した要因は、会計年度任用職員の勤勉手当の支給開始に伴うことや期末勤勉手当支給額の増によるものである。また、物件費は、住民一人当たり</a:t>
          </a:r>
          <a:r>
            <a:rPr kumimoji="1" lang="en-US" altLang="ja-JP" sz="1300">
              <a:latin typeface="ＭＳ Ｐゴシック" panose="020B0600070205080204" pitchFamily="50" charset="-128"/>
              <a:ea typeface="ＭＳ Ｐゴシック" panose="020B0600070205080204" pitchFamily="50" charset="-128"/>
            </a:rPr>
            <a:t>101,546</a:t>
          </a:r>
          <a:r>
            <a:rPr kumimoji="1" lang="ja-JP" altLang="en-US" sz="1300">
              <a:latin typeface="ＭＳ Ｐゴシック" panose="020B0600070205080204" pitchFamily="50" charset="-128"/>
              <a:ea typeface="ＭＳ Ｐゴシック" panose="020B0600070205080204" pitchFamily="50" charset="-128"/>
            </a:rPr>
            <a:t>円であり、類似団体内平均値の</a:t>
          </a:r>
          <a:r>
            <a:rPr kumimoji="1" lang="en-US" altLang="ja-JP" sz="1300">
              <a:latin typeface="ＭＳ Ｐゴシック" panose="020B0600070205080204" pitchFamily="50" charset="-128"/>
              <a:ea typeface="ＭＳ Ｐゴシック" panose="020B0600070205080204" pitchFamily="50" charset="-128"/>
            </a:rPr>
            <a:t>78,840</a:t>
          </a:r>
          <a:r>
            <a:rPr kumimoji="1" lang="ja-JP" altLang="en-US" sz="1300">
              <a:latin typeface="ＭＳ Ｐゴシック" panose="020B0600070205080204" pitchFamily="50" charset="-128"/>
              <a:ea typeface="ＭＳ Ｐゴシック" panose="020B0600070205080204" pitchFamily="50" charset="-128"/>
            </a:rPr>
            <a:t>円よりも</a:t>
          </a:r>
          <a:r>
            <a:rPr kumimoji="1" lang="en-US" altLang="ja-JP" sz="1300">
              <a:latin typeface="ＭＳ Ｐゴシック" panose="020B0600070205080204" pitchFamily="50" charset="-128"/>
              <a:ea typeface="ＭＳ Ｐゴシック" panose="020B0600070205080204" pitchFamily="50" charset="-128"/>
            </a:rPr>
            <a:t>22,706</a:t>
          </a:r>
          <a:r>
            <a:rPr kumimoji="1" lang="ja-JP" altLang="en-US" sz="1300">
              <a:latin typeface="ＭＳ Ｐゴシック" panose="020B0600070205080204" pitchFamily="50" charset="-128"/>
              <a:ea typeface="ＭＳ Ｐゴシック" panose="020B0600070205080204" pitchFamily="50" charset="-128"/>
            </a:rPr>
            <a:t>円高く、保有する施設数が多いことで、物価高騰なども相まって、財政的な負荷を高めている結果となっている。今後は、聖域なき事業改革による業務効率化・スリム化を図るとともに、「公共施設等総合管理計画」等に基づき、公共施設マネジメント推進委員会で公共施設の方向性に関して調査・審議を深めながら、施設の最適配置について検討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99,739</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36,975</a:t>
          </a:r>
          <a:r>
            <a:rPr kumimoji="1" lang="ja-JP" altLang="en-US" sz="1300">
              <a:latin typeface="ＭＳ Ｐゴシック" panose="020B0600070205080204" pitchFamily="50" charset="-128"/>
              <a:ea typeface="ＭＳ Ｐゴシック" panose="020B0600070205080204" pitchFamily="50" charset="-128"/>
            </a:rPr>
            <a:t>円増加した要因は、国営湖東平野土地改良事業負担金や秦荘・愛知川分庁方式を愛知川庁舎に集約するために行った庁舎リニューアル改修事業によるものである。今後も、学校施設等の長寿命化工事や公共施設の最適配置事業、町道愛知川栗田線道路改良事業等の実施により、普通建設事業は増加が見込まれることから、事業の取捨選択を徹底していくことで、事業費の減少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21,042
19,854
37.97
12,003,551
11,918,303
41,716
6,242,451
13,292,716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111942</xdr:rowOff>
    </xdr:from>
    <xdr:to>
      <xdr:col>24</xdr:col>
      <xdr:colOff>63500</xdr:colOff>
      <xdr:row>34</xdr:row>
      <xdr:rowOff>63282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69792"/>
          <a:ext cx="838200" cy="1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63282</xdr:rowOff>
    </xdr:from>
    <xdr:to>
      <xdr:col>19</xdr:col>
      <xdr:colOff>177800</xdr:colOff>
      <xdr:row>34</xdr:row>
      <xdr:rowOff>162887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92582"/>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162887</xdr:rowOff>
    </xdr:from>
    <xdr:to>
      <xdr:col>15</xdr:col>
      <xdr:colOff>50800</xdr:colOff>
      <xdr:row>35</xdr:row>
      <xdr:rowOff>7765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9218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123045</xdr:rowOff>
    </xdr:from>
    <xdr:to>
      <xdr:col>10</xdr:col>
      <xdr:colOff>114300</xdr:colOff>
      <xdr:row>35</xdr:row>
      <xdr:rowOff>7765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52345"/>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61142</xdr:rowOff>
    </xdr:from>
    <xdr:to>
      <xdr:col>24</xdr:col>
      <xdr:colOff>114300</xdr:colOff>
      <xdr:row>33</xdr:row>
      <xdr:rowOff>162742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84019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12482</xdr:rowOff>
    </xdr:from>
    <xdr:to>
      <xdr:col>20</xdr:col>
      <xdr:colOff>38100</xdr:colOff>
      <xdr:row>34</xdr:row>
      <xdr:rowOff>114082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4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130609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112087</xdr:rowOff>
    </xdr:from>
    <xdr:to>
      <xdr:col>15</xdr:col>
      <xdr:colOff>101600</xdr:colOff>
      <xdr:row>35</xdr:row>
      <xdr:rowOff>42237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4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58764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1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128415</xdr:rowOff>
    </xdr:from>
    <xdr:to>
      <xdr:col>10</xdr:col>
      <xdr:colOff>165100</xdr:colOff>
      <xdr:row>35</xdr:row>
      <xdr:rowOff>58565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75092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3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72245</xdr:rowOff>
    </xdr:from>
    <xdr:to>
      <xdr:col>6</xdr:col>
      <xdr:colOff>38100</xdr:colOff>
      <xdr:row>35</xdr:row>
      <xdr:rowOff>2395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0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18922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7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85990</xdr:rowOff>
    </xdr:from>
    <xdr:to>
      <xdr:col>24</xdr:col>
      <xdr:colOff>63500</xdr:colOff>
      <xdr:row>57</xdr:row>
      <xdr:rowOff>125385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58640"/>
          <a:ext cx="838200" cy="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125385</xdr:rowOff>
    </xdr:from>
    <xdr:to>
      <xdr:col>19</xdr:col>
      <xdr:colOff>177800</xdr:colOff>
      <xdr:row>58</xdr:row>
      <xdr:rowOff>11320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98035"/>
          <a:ext cx="889000" cy="5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147123</xdr:rowOff>
    </xdr:from>
    <xdr:to>
      <xdr:col>15</xdr:col>
      <xdr:colOff>50800</xdr:colOff>
      <xdr:row>58</xdr:row>
      <xdr:rowOff>11320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9773"/>
          <a:ext cx="889000" cy="3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108871</xdr:rowOff>
    </xdr:from>
    <xdr:to>
      <xdr:col>10</xdr:col>
      <xdr:colOff>114300</xdr:colOff>
      <xdr:row>57</xdr:row>
      <xdr:rowOff>147123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10071"/>
          <a:ext cx="889000" cy="20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35190</xdr:rowOff>
    </xdr:from>
    <xdr:to>
      <xdr:col>24</xdr:col>
      <xdr:colOff>114300</xdr:colOff>
      <xdr:row>57</xdr:row>
      <xdr:rowOff>136790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13617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74585</xdr:rowOff>
    </xdr:from>
    <xdr:to>
      <xdr:col>20</xdr:col>
      <xdr:colOff>38100</xdr:colOff>
      <xdr:row>58</xdr:row>
      <xdr:rowOff>4735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167312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131970</xdr:rowOff>
    </xdr:from>
    <xdr:to>
      <xdr:col>15</xdr:col>
      <xdr:colOff>101600</xdr:colOff>
      <xdr:row>58</xdr:row>
      <xdr:rowOff>62120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53247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96323</xdr:rowOff>
    </xdr:from>
    <xdr:to>
      <xdr:col>10</xdr:col>
      <xdr:colOff>165100</xdr:colOff>
      <xdr:row>58</xdr:row>
      <xdr:rowOff>26473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17600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58071</xdr:rowOff>
    </xdr:from>
    <xdr:to>
      <xdr:col>6</xdr:col>
      <xdr:colOff>38100</xdr:colOff>
      <xdr:row>56</xdr:row>
      <xdr:rowOff>159671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150798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5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147831</xdr:rowOff>
    </xdr:from>
    <xdr:to>
      <xdr:col>24</xdr:col>
      <xdr:colOff>63500</xdr:colOff>
      <xdr:row>77</xdr:row>
      <xdr:rowOff>72459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06581"/>
          <a:ext cx="838200" cy="26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72459</xdr:rowOff>
    </xdr:from>
    <xdr:to>
      <xdr:col>19</xdr:col>
      <xdr:colOff>177800</xdr:colOff>
      <xdr:row>77</xdr:row>
      <xdr:rowOff>87982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74109"/>
          <a:ext cx="889000" cy="1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139602</xdr:rowOff>
    </xdr:from>
    <xdr:to>
      <xdr:col>15</xdr:col>
      <xdr:colOff>50800</xdr:colOff>
      <xdr:row>77</xdr:row>
      <xdr:rowOff>87982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69802"/>
          <a:ext cx="889000" cy="11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139602</xdr:rowOff>
    </xdr:from>
    <xdr:to>
      <xdr:col>10</xdr:col>
      <xdr:colOff>114300</xdr:colOff>
      <xdr:row>78</xdr:row>
      <xdr:rowOff>26358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69802"/>
          <a:ext cx="889000" cy="22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97031</xdr:rowOff>
    </xdr:from>
    <xdr:to>
      <xdr:col>24</xdr:col>
      <xdr:colOff>114300</xdr:colOff>
      <xdr:row>76</xdr:row>
      <xdr:rowOff>27181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5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119908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0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21659</xdr:rowOff>
    </xdr:from>
    <xdr:to>
      <xdr:col>20</xdr:col>
      <xdr:colOff>38100</xdr:colOff>
      <xdr:row>77</xdr:row>
      <xdr:rowOff>123259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114386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1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37182</xdr:rowOff>
    </xdr:from>
    <xdr:to>
      <xdr:col>15</xdr:col>
      <xdr:colOff>101600</xdr:colOff>
      <xdr:row>77</xdr:row>
      <xdr:rowOff>138782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3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155309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1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88802</xdr:rowOff>
    </xdr:from>
    <xdr:to>
      <xdr:col>10</xdr:col>
      <xdr:colOff>165100</xdr:colOff>
      <xdr:row>77</xdr:row>
      <xdr:rowOff>18952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1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35479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94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147008</xdr:rowOff>
    </xdr:from>
    <xdr:to>
      <xdr:col>6</xdr:col>
      <xdr:colOff>38100</xdr:colOff>
      <xdr:row>78</xdr:row>
      <xdr:rowOff>77158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93685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2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42185</xdr:rowOff>
    </xdr:from>
    <xdr:to>
      <xdr:col>24</xdr:col>
      <xdr:colOff>63500</xdr:colOff>
      <xdr:row>96</xdr:row>
      <xdr:rowOff>106259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501385"/>
          <a:ext cx="838200" cy="6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146819</xdr:rowOff>
    </xdr:from>
    <xdr:to>
      <xdr:col>19</xdr:col>
      <xdr:colOff>177800</xdr:colOff>
      <xdr:row>96</xdr:row>
      <xdr:rowOff>42185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434569"/>
          <a:ext cx="889000" cy="6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146819</xdr:rowOff>
    </xdr:from>
    <xdr:to>
      <xdr:col>15</xdr:col>
      <xdr:colOff>50800</xdr:colOff>
      <xdr:row>96</xdr:row>
      <xdr:rowOff>77749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34569"/>
          <a:ext cx="889000" cy="10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77749</xdr:rowOff>
    </xdr:from>
    <xdr:to>
      <xdr:col>10</xdr:col>
      <xdr:colOff>114300</xdr:colOff>
      <xdr:row>97</xdr:row>
      <xdr:rowOff>85782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36949"/>
          <a:ext cx="889000" cy="17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55459</xdr:rowOff>
    </xdr:from>
    <xdr:to>
      <xdr:col>24</xdr:col>
      <xdr:colOff>114300</xdr:colOff>
      <xdr:row>96</xdr:row>
      <xdr:rowOff>157059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1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33886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9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162835</xdr:rowOff>
    </xdr:from>
    <xdr:to>
      <xdr:col>20</xdr:col>
      <xdr:colOff>38100</xdr:colOff>
      <xdr:row>96</xdr:row>
      <xdr:rowOff>92985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84112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4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96019</xdr:rowOff>
    </xdr:from>
    <xdr:to>
      <xdr:col>15</xdr:col>
      <xdr:colOff>101600</xdr:colOff>
      <xdr:row>96</xdr:row>
      <xdr:rowOff>26169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8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17296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47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26949</xdr:rowOff>
    </xdr:from>
    <xdr:to>
      <xdr:col>10</xdr:col>
      <xdr:colOff>165100</xdr:colOff>
      <xdr:row>96</xdr:row>
      <xdr:rowOff>128549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119676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7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34982</xdr:rowOff>
    </xdr:from>
    <xdr:to>
      <xdr:col>6</xdr:col>
      <xdr:colOff>38100</xdr:colOff>
      <xdr:row>97</xdr:row>
      <xdr:rowOff>136582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127709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7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13589</xdr:rowOff>
    </xdr:from>
    <xdr:to>
      <xdr:col>55</xdr:col>
      <xdr:colOff>0</xdr:colOff>
      <xdr:row>39</xdr:row>
      <xdr:rowOff>15113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0013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15113</xdr:rowOff>
    </xdr:from>
    <xdr:to>
      <xdr:col>50</xdr:col>
      <xdr:colOff>114300</xdr:colOff>
      <xdr:row>39</xdr:row>
      <xdr:rowOff>15494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0166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13589</xdr:rowOff>
    </xdr:from>
    <xdr:to>
      <xdr:col>45</xdr:col>
      <xdr:colOff>177800</xdr:colOff>
      <xdr:row>39</xdr:row>
      <xdr:rowOff>15494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0013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13208</xdr:rowOff>
    </xdr:from>
    <xdr:to>
      <xdr:col>41</xdr:col>
      <xdr:colOff>50800</xdr:colOff>
      <xdr:row>39</xdr:row>
      <xdr:rowOff>13589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9975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134239</xdr:rowOff>
    </xdr:from>
    <xdr:to>
      <xdr:col>55</xdr:col>
      <xdr:colOff>50800</xdr:colOff>
      <xdr:row>39</xdr:row>
      <xdr:rowOff>64389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49166</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4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135763</xdr:rowOff>
    </xdr:from>
    <xdr:to>
      <xdr:col>50</xdr:col>
      <xdr:colOff>165100</xdr:colOff>
      <xdr:row>39</xdr:row>
      <xdr:rowOff>65913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5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57040</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435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136144</xdr:rowOff>
    </xdr:from>
    <xdr:to>
      <xdr:col>46</xdr:col>
      <xdr:colOff>38100</xdr:colOff>
      <xdr:row>39</xdr:row>
      <xdr:rowOff>66294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57421</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439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134239</xdr:rowOff>
    </xdr:from>
    <xdr:to>
      <xdr:col>41</xdr:col>
      <xdr:colOff>101600</xdr:colOff>
      <xdr:row>39</xdr:row>
      <xdr:rowOff>64389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55516</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42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133858</xdr:rowOff>
    </xdr:from>
    <xdr:to>
      <xdr:col>36</xdr:col>
      <xdr:colOff>165100</xdr:colOff>
      <xdr:row>39</xdr:row>
      <xdr:rowOff>64008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55135</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416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51365</xdr:rowOff>
    </xdr:from>
    <xdr:to>
      <xdr:col>55</xdr:col>
      <xdr:colOff>0</xdr:colOff>
      <xdr:row>57</xdr:row>
      <xdr:rowOff>143072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52565"/>
          <a:ext cx="838200" cy="26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143072</xdr:rowOff>
    </xdr:from>
    <xdr:to>
      <xdr:col>50</xdr:col>
      <xdr:colOff>114300</xdr:colOff>
      <xdr:row>57</xdr:row>
      <xdr:rowOff>143129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15722"/>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143129</xdr:rowOff>
    </xdr:from>
    <xdr:to>
      <xdr:col>45</xdr:col>
      <xdr:colOff>177800</xdr:colOff>
      <xdr:row>57</xdr:row>
      <xdr:rowOff>152102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15779"/>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152102</xdr:rowOff>
    </xdr:from>
    <xdr:to>
      <xdr:col>41</xdr:col>
      <xdr:colOff>50800</xdr:colOff>
      <xdr:row>58</xdr:row>
      <xdr:rowOff>17323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24752"/>
          <a:ext cx="889000" cy="3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565</xdr:rowOff>
    </xdr:from>
    <xdr:to>
      <xdr:col>55</xdr:col>
      <xdr:colOff>50800</xdr:colOff>
      <xdr:row>56</xdr:row>
      <xdr:rowOff>102165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23442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92272</xdr:rowOff>
    </xdr:from>
    <xdr:to>
      <xdr:col>50</xdr:col>
      <xdr:colOff>165100</xdr:colOff>
      <xdr:row>58</xdr:row>
      <xdr:rowOff>22422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13549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92329</xdr:rowOff>
    </xdr:from>
    <xdr:to>
      <xdr:col>46</xdr:col>
      <xdr:colOff>38100</xdr:colOff>
      <xdr:row>58</xdr:row>
      <xdr:rowOff>22479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13606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5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101302</xdr:rowOff>
    </xdr:from>
    <xdr:to>
      <xdr:col>41</xdr:col>
      <xdr:colOff>101600</xdr:colOff>
      <xdr:row>58</xdr:row>
      <xdr:rowOff>31452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22579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6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137973</xdr:rowOff>
    </xdr:from>
    <xdr:to>
      <xdr:col>36</xdr:col>
      <xdr:colOff>165100</xdr:colOff>
      <xdr:row>58</xdr:row>
      <xdr:rowOff>68123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1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59250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00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106576</xdr:rowOff>
    </xdr:from>
    <xdr:to>
      <xdr:col>55</xdr:col>
      <xdr:colOff>0</xdr:colOff>
      <xdr:row>77</xdr:row>
      <xdr:rowOff>108976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08226"/>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79646</xdr:rowOff>
    </xdr:from>
    <xdr:to>
      <xdr:col>50</xdr:col>
      <xdr:colOff>114300</xdr:colOff>
      <xdr:row>77</xdr:row>
      <xdr:rowOff>106576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281296"/>
          <a:ext cx="889000" cy="2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79646</xdr:rowOff>
    </xdr:from>
    <xdr:to>
      <xdr:col>45</xdr:col>
      <xdr:colOff>177800</xdr:colOff>
      <xdr:row>77</xdr:row>
      <xdr:rowOff>113708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81296"/>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31321</xdr:rowOff>
    </xdr:from>
    <xdr:to>
      <xdr:col>41</xdr:col>
      <xdr:colOff>50800</xdr:colOff>
      <xdr:row>77</xdr:row>
      <xdr:rowOff>113708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32971"/>
          <a:ext cx="889000" cy="8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58176</xdr:rowOff>
    </xdr:from>
    <xdr:to>
      <xdr:col>55</xdr:col>
      <xdr:colOff>50800</xdr:colOff>
      <xdr:row>77</xdr:row>
      <xdr:rowOff>159776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36603</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3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55776</xdr:rowOff>
    </xdr:from>
    <xdr:to>
      <xdr:col>50</xdr:col>
      <xdr:colOff>165100</xdr:colOff>
      <xdr:row>77</xdr:row>
      <xdr:rowOff>157376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5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148503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5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28846</xdr:rowOff>
    </xdr:from>
    <xdr:to>
      <xdr:col>46</xdr:col>
      <xdr:colOff>38100</xdr:colOff>
      <xdr:row>77</xdr:row>
      <xdr:rowOff>130446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3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121573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32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62908</xdr:rowOff>
    </xdr:from>
    <xdr:to>
      <xdr:col>41</xdr:col>
      <xdr:colOff>101600</xdr:colOff>
      <xdr:row>77</xdr:row>
      <xdr:rowOff>164508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6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155635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5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151971</xdr:rowOff>
    </xdr:from>
    <xdr:to>
      <xdr:col>36</xdr:col>
      <xdr:colOff>165100</xdr:colOff>
      <xdr:row>77</xdr:row>
      <xdr:rowOff>82121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8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73248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7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161646</xdr:rowOff>
    </xdr:from>
    <xdr:to>
      <xdr:col>55</xdr:col>
      <xdr:colOff>0</xdr:colOff>
      <xdr:row>95</xdr:row>
      <xdr:rowOff>136100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277946"/>
          <a:ext cx="838200" cy="14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105296</xdr:rowOff>
    </xdr:from>
    <xdr:to>
      <xdr:col>50</xdr:col>
      <xdr:colOff>114300</xdr:colOff>
      <xdr:row>95</xdr:row>
      <xdr:rowOff>136100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393046"/>
          <a:ext cx="8890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105296</xdr:rowOff>
    </xdr:from>
    <xdr:to>
      <xdr:col>45</xdr:col>
      <xdr:colOff>177800</xdr:colOff>
      <xdr:row>96</xdr:row>
      <xdr:rowOff>73501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393046"/>
          <a:ext cx="889000" cy="13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73501</xdr:rowOff>
    </xdr:from>
    <xdr:to>
      <xdr:col>41</xdr:col>
      <xdr:colOff>50800</xdr:colOff>
      <xdr:row>96</xdr:row>
      <xdr:rowOff>144311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32701"/>
          <a:ext cx="889000" cy="7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110846</xdr:rowOff>
    </xdr:from>
    <xdr:to>
      <xdr:col>55</xdr:col>
      <xdr:colOff>50800</xdr:colOff>
      <xdr:row>95</xdr:row>
      <xdr:rowOff>40996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2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133723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07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85300</xdr:rowOff>
    </xdr:from>
    <xdr:to>
      <xdr:col>50</xdr:col>
      <xdr:colOff>165100</xdr:colOff>
      <xdr:row>96</xdr:row>
      <xdr:rowOff>15450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31977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4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54496</xdr:rowOff>
    </xdr:from>
    <xdr:to>
      <xdr:col>46</xdr:col>
      <xdr:colOff>38100</xdr:colOff>
      <xdr:row>95</xdr:row>
      <xdr:rowOff>156096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1173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1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22701</xdr:rowOff>
    </xdr:from>
    <xdr:to>
      <xdr:col>41</xdr:col>
      <xdr:colOff>101600</xdr:colOff>
      <xdr:row>96</xdr:row>
      <xdr:rowOff>124301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8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140828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5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93511</xdr:rowOff>
    </xdr:from>
    <xdr:to>
      <xdr:col>36</xdr:col>
      <xdr:colOff>165100</xdr:colOff>
      <xdr:row>97</xdr:row>
      <xdr:rowOff>23661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5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40188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32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114630</xdr:rowOff>
    </xdr:from>
    <xdr:to>
      <xdr:col>85</xdr:col>
      <xdr:colOff>127000</xdr:colOff>
      <xdr:row>36</xdr:row>
      <xdr:rowOff>120231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286830"/>
          <a:ext cx="8382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2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120231</xdr:rowOff>
    </xdr:from>
    <xdr:to>
      <xdr:col>81</xdr:col>
      <xdr:colOff>50800</xdr:colOff>
      <xdr:row>36</xdr:row>
      <xdr:rowOff>131128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292431"/>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77043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131128</xdr:rowOff>
    </xdr:from>
    <xdr:to>
      <xdr:col>76</xdr:col>
      <xdr:colOff>114300</xdr:colOff>
      <xdr:row>36</xdr:row>
      <xdr:rowOff>141148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03328"/>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83024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4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42888</xdr:rowOff>
    </xdr:from>
    <xdr:to>
      <xdr:col>71</xdr:col>
      <xdr:colOff>177800</xdr:colOff>
      <xdr:row>36</xdr:row>
      <xdr:rowOff>141148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5700738"/>
          <a:ext cx="889000" cy="6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94759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63830</xdr:rowOff>
    </xdr:from>
    <xdr:to>
      <xdr:col>85</xdr:col>
      <xdr:colOff>177800</xdr:colOff>
      <xdr:row>36</xdr:row>
      <xdr:rowOff>165430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86707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8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69431</xdr:rowOff>
    </xdr:from>
    <xdr:to>
      <xdr:col>81</xdr:col>
      <xdr:colOff>101600</xdr:colOff>
      <xdr:row>36</xdr:row>
      <xdr:rowOff>171031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4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16108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01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80328</xdr:rowOff>
    </xdr:from>
    <xdr:to>
      <xdr:col>76</xdr:col>
      <xdr:colOff>165100</xdr:colOff>
      <xdr:row>37</xdr:row>
      <xdr:rowOff>10478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27005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0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90348</xdr:rowOff>
    </xdr:from>
    <xdr:to>
      <xdr:col>72</xdr:col>
      <xdr:colOff>38100</xdr:colOff>
      <xdr:row>37</xdr:row>
      <xdr:rowOff>20498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6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37025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03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163538</xdr:rowOff>
    </xdr:from>
    <xdr:to>
      <xdr:col>67</xdr:col>
      <xdr:colOff>101600</xdr:colOff>
      <xdr:row>33</xdr:row>
      <xdr:rowOff>93688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64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110215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42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7069</xdr:rowOff>
    </xdr:from>
    <xdr:to>
      <xdr:col>85</xdr:col>
      <xdr:colOff>127000</xdr:colOff>
      <xdr:row>56</xdr:row>
      <xdr:rowOff>30331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608269"/>
          <a:ext cx="838200" cy="2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37740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1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120987</xdr:rowOff>
    </xdr:from>
    <xdr:to>
      <xdr:col>81</xdr:col>
      <xdr:colOff>50800</xdr:colOff>
      <xdr:row>56</xdr:row>
      <xdr:rowOff>7069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207837"/>
          <a:ext cx="889000" cy="40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120987</xdr:rowOff>
    </xdr:from>
    <xdr:to>
      <xdr:col>76</xdr:col>
      <xdr:colOff>114300</xdr:colOff>
      <xdr:row>54</xdr:row>
      <xdr:rowOff>146874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207837"/>
          <a:ext cx="889000" cy="19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61568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146874</xdr:rowOff>
    </xdr:from>
    <xdr:to>
      <xdr:col>71</xdr:col>
      <xdr:colOff>177800</xdr:colOff>
      <xdr:row>55</xdr:row>
      <xdr:rowOff>83029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05174"/>
          <a:ext cx="889000" cy="10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35606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150981</xdr:rowOff>
    </xdr:from>
    <xdr:to>
      <xdr:col>85</xdr:col>
      <xdr:colOff>177800</xdr:colOff>
      <xdr:row>56</xdr:row>
      <xdr:rowOff>81131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8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2408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4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127719</xdr:rowOff>
    </xdr:from>
    <xdr:to>
      <xdr:col>81</xdr:col>
      <xdr:colOff>101600</xdr:colOff>
      <xdr:row>56</xdr:row>
      <xdr:rowOff>57869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5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74396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3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70187</xdr:rowOff>
    </xdr:from>
    <xdr:to>
      <xdr:col>76</xdr:col>
      <xdr:colOff>165100</xdr:colOff>
      <xdr:row>54</xdr:row>
      <xdr:rowOff>337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16864</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292795" y="893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96074</xdr:rowOff>
    </xdr:from>
    <xdr:to>
      <xdr:col>72</xdr:col>
      <xdr:colOff>38100</xdr:colOff>
      <xdr:row>55</xdr:row>
      <xdr:rowOff>26224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42751</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03795" y="912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32229</xdr:rowOff>
    </xdr:from>
    <xdr:to>
      <xdr:col>67</xdr:col>
      <xdr:colOff>101600</xdr:colOff>
      <xdr:row>55</xdr:row>
      <xdr:rowOff>133829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6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150356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3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89734</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4284"/>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89734</xdr:rowOff>
    </xdr:from>
    <xdr:to>
      <xdr:col>76</xdr:col>
      <xdr:colOff>114300</xdr:colOff>
      <xdr:row>79</xdr:row>
      <xdr:rowOff>97605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34284"/>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97605</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42155"/>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38934</xdr:rowOff>
    </xdr:from>
    <xdr:to>
      <xdr:col>76</xdr:col>
      <xdr:colOff>165100</xdr:colOff>
      <xdr:row>79</xdr:row>
      <xdr:rowOff>140534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131661</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7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46805</xdr:rowOff>
    </xdr:from>
    <xdr:to>
      <xdr:col>72</xdr:col>
      <xdr:colOff>38100</xdr:colOff>
      <xdr:row>79</xdr:row>
      <xdr:rowOff>148405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139532</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684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136652</xdr:rowOff>
    </xdr:from>
    <xdr:to>
      <xdr:col>85</xdr:col>
      <xdr:colOff>127000</xdr:colOff>
      <xdr:row>94</xdr:row>
      <xdr:rowOff>16484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081502"/>
          <a:ext cx="8382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16484</xdr:rowOff>
    </xdr:from>
    <xdr:to>
      <xdr:col>81</xdr:col>
      <xdr:colOff>50800</xdr:colOff>
      <xdr:row>94</xdr:row>
      <xdr:rowOff>43307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132784"/>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43307</xdr:rowOff>
    </xdr:from>
    <xdr:to>
      <xdr:col>76</xdr:col>
      <xdr:colOff>114300</xdr:colOff>
      <xdr:row>94</xdr:row>
      <xdr:rowOff>79921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159607"/>
          <a:ext cx="889000" cy="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79921</xdr:rowOff>
    </xdr:from>
    <xdr:to>
      <xdr:col>71</xdr:col>
      <xdr:colOff>177800</xdr:colOff>
      <xdr:row>94</xdr:row>
      <xdr:rowOff>163207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196221"/>
          <a:ext cx="889000" cy="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85852</xdr:rowOff>
    </xdr:from>
    <xdr:to>
      <xdr:col>85</xdr:col>
      <xdr:colOff>177800</xdr:colOff>
      <xdr:row>94</xdr:row>
      <xdr:rowOff>16002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03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108729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88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137134</xdr:rowOff>
    </xdr:from>
    <xdr:to>
      <xdr:col>81</xdr:col>
      <xdr:colOff>101600</xdr:colOff>
      <xdr:row>94</xdr:row>
      <xdr:rowOff>67284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08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83811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85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163957</xdr:rowOff>
    </xdr:from>
    <xdr:to>
      <xdr:col>76</xdr:col>
      <xdr:colOff>165100</xdr:colOff>
      <xdr:row>94</xdr:row>
      <xdr:rowOff>94107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10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110634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8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29121</xdr:rowOff>
    </xdr:from>
    <xdr:to>
      <xdr:col>72</xdr:col>
      <xdr:colOff>38100</xdr:colOff>
      <xdr:row>94</xdr:row>
      <xdr:rowOff>130721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1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147248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9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112407</xdr:rowOff>
    </xdr:from>
    <xdr:to>
      <xdr:col>67</xdr:col>
      <xdr:colOff>101600</xdr:colOff>
      <xdr:row>95</xdr:row>
      <xdr:rowOff>42557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22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59084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0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議会費は、住民一人当たり</a:t>
          </a:r>
          <a:r>
            <a:rPr kumimoji="1" lang="en-US" altLang="ja-JP" sz="1300">
              <a:latin typeface="ＭＳ Ｐゴシック" panose="020B0600070205080204" pitchFamily="50" charset="-128"/>
              <a:ea typeface="ＭＳ Ｐゴシック" panose="020B0600070205080204" pitchFamily="50" charset="-128"/>
            </a:rPr>
            <a:t>5,110</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376</a:t>
          </a:r>
          <a:r>
            <a:rPr kumimoji="1" lang="ja-JP" altLang="en-US" sz="1300">
              <a:latin typeface="ＭＳ Ｐゴシック" panose="020B0600070205080204" pitchFamily="50" charset="-128"/>
              <a:ea typeface="ＭＳ Ｐゴシック" panose="020B0600070205080204" pitchFamily="50" charset="-128"/>
            </a:rPr>
            <a:t>円増加し、その要因は、議会タブレットの新規導入によるものである。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178,503</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24,576</a:t>
          </a:r>
          <a:r>
            <a:rPr kumimoji="1" lang="ja-JP" altLang="en-US" sz="1300">
              <a:latin typeface="ＭＳ Ｐゴシック" panose="020B0600070205080204" pitchFamily="50" charset="-128"/>
              <a:ea typeface="ＭＳ Ｐゴシック" panose="020B0600070205080204" pitchFamily="50" charset="-128"/>
            </a:rPr>
            <a:t>円増加し、その要因は、国の定額減税補足給付金給付事業、民間保育所運営支援公定価格上昇、障害福祉サービス等報酬改定、児童手当制度改正による対象拡大・支給額増によるものである。</a:t>
          </a: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26,637</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13,814</a:t>
          </a:r>
          <a:r>
            <a:rPr kumimoji="1" lang="ja-JP" altLang="en-US" sz="1300">
              <a:latin typeface="ＭＳ Ｐゴシック" panose="020B0600070205080204" pitchFamily="50" charset="-128"/>
              <a:ea typeface="ＭＳ Ｐゴシック" panose="020B0600070205080204" pitchFamily="50" charset="-128"/>
            </a:rPr>
            <a:t>円増加し、その要因は、国営湖東平野土地改良事業負担金によるものである。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58,848</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7,659</a:t>
          </a:r>
          <a:r>
            <a:rPr kumimoji="1" lang="ja-JP" altLang="en-US" sz="1300">
              <a:latin typeface="ＭＳ Ｐゴシック" panose="020B0600070205080204" pitchFamily="50" charset="-128"/>
              <a:ea typeface="ＭＳ Ｐゴシック" panose="020B0600070205080204" pitchFamily="50" charset="-128"/>
            </a:rPr>
            <a:t>円増加し類似団体内平均値の</a:t>
          </a:r>
          <a:r>
            <a:rPr kumimoji="1" lang="en-US" altLang="ja-JP" sz="1300">
              <a:latin typeface="ＭＳ Ｐゴシック" panose="020B0600070205080204" pitchFamily="50" charset="-128"/>
              <a:ea typeface="ＭＳ Ｐゴシック" panose="020B0600070205080204" pitchFamily="50" charset="-128"/>
            </a:rPr>
            <a:t>43,432</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7,757</a:t>
          </a:r>
          <a:r>
            <a:rPr kumimoji="1" lang="ja-JP" altLang="en-US" sz="1300">
              <a:latin typeface="ＭＳ Ｐゴシック" panose="020B0600070205080204" pitchFamily="50" charset="-128"/>
              <a:ea typeface="ＭＳ Ｐゴシック" panose="020B0600070205080204" pitchFamily="50" charset="-128"/>
            </a:rPr>
            <a:t>円高い状況となった。主な要因は町道愛知川栗田線道路改良事業や道路維持補修事業によるものである。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83,547</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2,137</a:t>
          </a:r>
          <a:r>
            <a:rPr kumimoji="1" lang="ja-JP" altLang="en-US" sz="1300">
              <a:latin typeface="ＭＳ Ｐゴシック" panose="020B0600070205080204" pitchFamily="50" charset="-128"/>
              <a:ea typeface="ＭＳ Ｐゴシック" panose="020B0600070205080204" pitchFamily="50" charset="-128"/>
            </a:rPr>
            <a:t>円減少したが、類似団体内平均値より</a:t>
          </a:r>
          <a:r>
            <a:rPr kumimoji="1" lang="en-US" altLang="ja-JP" sz="1300">
              <a:latin typeface="ＭＳ Ｐゴシック" panose="020B0600070205080204" pitchFamily="50" charset="-128"/>
              <a:ea typeface="ＭＳ Ｐゴシック" panose="020B0600070205080204" pitchFamily="50" charset="-128"/>
            </a:rPr>
            <a:t>23,079</a:t>
          </a:r>
          <a:r>
            <a:rPr kumimoji="1" lang="ja-JP" altLang="en-US" sz="1300">
              <a:latin typeface="ＭＳ Ｐゴシック" panose="020B0600070205080204" pitchFamily="50" charset="-128"/>
              <a:ea typeface="ＭＳ Ｐゴシック" panose="020B0600070205080204" pitchFamily="50" charset="-128"/>
            </a:rPr>
            <a:t>円高い状況となった。高止まりの要因は、秦荘中学校予防改修事業の実施にあり、今後も施設の長寿命化改良事業によりうよるものである。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49,160</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2,692</a:t>
          </a:r>
          <a:r>
            <a:rPr kumimoji="1" lang="ja-JP" altLang="en-US" sz="1300">
              <a:latin typeface="ＭＳ Ｐゴシック" panose="020B0600070205080204" pitchFamily="50" charset="-128"/>
              <a:ea typeface="ＭＳ Ｐゴシック" panose="020B0600070205080204" pitchFamily="50" charset="-128"/>
            </a:rPr>
            <a:t>円増加し、類似団体内平均値より</a:t>
          </a:r>
          <a:r>
            <a:rPr kumimoji="1" lang="en-US" altLang="ja-JP" sz="1300">
              <a:latin typeface="ＭＳ Ｐゴシック" panose="020B0600070205080204" pitchFamily="50" charset="-128"/>
              <a:ea typeface="ＭＳ Ｐゴシック" panose="020B0600070205080204" pitchFamily="50" charset="-128"/>
            </a:rPr>
            <a:t>15,311</a:t>
          </a:r>
          <a:r>
            <a:rPr kumimoji="1" lang="ja-JP" altLang="en-US" sz="1300">
              <a:latin typeface="ＭＳ Ｐゴシック" panose="020B0600070205080204" pitchFamily="50" charset="-128"/>
              <a:ea typeface="ＭＳ Ｐゴシック" panose="020B0600070205080204" pitchFamily="50" charset="-128"/>
            </a:rPr>
            <a:t>円高い状況となった。主な要因は緊急防災・減災事業債等の償還開始によるものであり、長寿命化等の建設事業に要する事業費規模が拡大傾向にあることから今後も増加を見込む。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滋賀県愛荘町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財政調整基金については、令和５年度に引き続き、令和６年度でも２億円を取り崩し、標準財政規模比は前年度比で</a:t>
          </a:r>
          <a:r>
            <a:rPr kumimoji="1" lang="en-US" altLang="ja-JP" sz="1300">
              <a:latin typeface="ＭＳ ゴシック" pitchFamily="49" charset="-128"/>
              <a:ea typeface="ＭＳ ゴシック" pitchFamily="49" charset="-128"/>
            </a:rPr>
            <a:t>3.52</a:t>
          </a:r>
          <a:r>
            <a:rPr kumimoji="1" lang="ja-JP" altLang="en-US" sz="1300">
              <a:latin typeface="ＭＳ ゴシック" pitchFamily="49" charset="-128"/>
              <a:ea typeface="ＭＳ ゴシック" pitchFamily="49" charset="-128"/>
            </a:rPr>
            <a:t>ポイント減少したが、標準財政規模の</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％以上を維持できている状況にはある。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実質単年度収支では、令和４年度以降赤字となっており、物価高騰などにより支出額が増える一方で税収等が伸びず、基金によって収支不足を補填している状況を改善できない。そのような中でも、公共施設の長寿命化などの更新工事が集中しており、公共施設の最適配置に係る方針の早期決定をもって、投資する事業の精査を図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滋賀県愛荘町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各特別会計、下水道事業会計ともに黒字である。しかし、一般会計からの基準外繰出金があるため、各特別会計、下水道事業会計においては、適正な受益者負担の原則のもと、基準外繰出金を抑制する必要がある。</a:t>
          </a:r>
        </a:p>
        <a:p>
          <a:r>
            <a:rPr kumimoji="1" lang="ja-JP" altLang="en-US" sz="1400">
              <a:latin typeface="ＭＳ ゴシック" pitchFamily="49" charset="-128"/>
              <a:ea typeface="ＭＳ ゴシック" pitchFamily="49" charset="-128"/>
            </a:rPr>
            <a:t>　特に下水道事業会計は令和元年度から地方公営企業法適用に移行し企業会計としていることから、地方公営企業として、その事業に伴う収入によってその経費を賄い、自立性をもって事業を継続していく独立採算制の原則のもと、現在、法非適用で策定した経営戦略を改定し、下水道使用料の改定を検討することで、基準外繰出金を出来る限り減少させ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topLeftCell="A25" workbookViewId="0">
      <selection activeCell="BW36" sqref="BW36:BX36"/>
    </sheetView>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12003551</v>
      </c>
      <c r="BO4" s="371"/>
      <c r="BP4" s="371"/>
      <c r="BQ4" s="371"/>
      <c r="BR4" s="371"/>
      <c r="BS4" s="371"/>
      <c r="BT4" s="371"/>
      <c r="BU4" s="372"/>
      <c r="BV4" s="370">
        <v>10892532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0.7</v>
      </c>
      <c r="CU4" s="377"/>
      <c r="CV4" s="377"/>
      <c r="CW4" s="377"/>
      <c r="CX4" s="377"/>
      <c r="CY4" s="377"/>
      <c r="CZ4" s="377"/>
      <c r="DA4" s="378"/>
      <c r="DB4" s="376">
        <v>2.2000000000000002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11918303</v>
      </c>
      <c r="BO5" s="439"/>
      <c r="BP5" s="439"/>
      <c r="BQ5" s="439"/>
      <c r="BR5" s="439"/>
      <c r="BS5" s="439"/>
      <c r="BT5" s="439"/>
      <c r="BU5" s="440"/>
      <c r="BV5" s="438">
        <v>10684106</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93.7</v>
      </c>
      <c r="CU5" s="405"/>
      <c r="CV5" s="405"/>
      <c r="CW5" s="405"/>
      <c r="CX5" s="405"/>
      <c r="CY5" s="405"/>
      <c r="CZ5" s="405"/>
      <c r="DA5" s="406"/>
      <c r="DB5" s="404">
        <v>95.4</v>
      </c>
      <c r="DC5" s="405"/>
      <c r="DD5" s="405"/>
      <c r="DE5" s="405"/>
      <c r="DF5" s="405"/>
      <c r="DG5" s="405"/>
      <c r="DH5" s="405"/>
      <c r="DI5" s="406"/>
    </row>
    <row r="6" spans="1:119" ht="18.75" customHeight="1" x14ac:dyDescent="0.2">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85248</v>
      </c>
      <c r="BO6" s="439"/>
      <c r="BP6" s="439"/>
      <c r="BQ6" s="439"/>
      <c r="BR6" s="439"/>
      <c r="BS6" s="439"/>
      <c r="BT6" s="439"/>
      <c r="BU6" s="440"/>
      <c r="BV6" s="438">
        <v>208426</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94</v>
      </c>
      <c r="CU6" s="445"/>
      <c r="CV6" s="445"/>
      <c r="CW6" s="445"/>
      <c r="CX6" s="445"/>
      <c r="CY6" s="445"/>
      <c r="CZ6" s="445"/>
      <c r="DA6" s="446"/>
      <c r="DB6" s="444">
        <v>96.2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43532</v>
      </c>
      <c r="BO7" s="439"/>
      <c r="BP7" s="439"/>
      <c r="BQ7" s="439"/>
      <c r="BR7" s="439"/>
      <c r="BS7" s="439"/>
      <c r="BT7" s="439"/>
      <c r="BU7" s="440"/>
      <c r="BV7" s="438">
        <v>70247</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6242451</v>
      </c>
      <c r="CU7" s="439"/>
      <c r="CV7" s="439"/>
      <c r="CW7" s="439"/>
      <c r="CX7" s="439"/>
      <c r="CY7" s="439"/>
      <c r="CZ7" s="439"/>
      <c r="DA7" s="440"/>
      <c r="DB7" s="438">
        <v>6178648</v>
      </c>
      <c r="DC7" s="439"/>
      <c r="DD7" s="439"/>
      <c r="DE7" s="439"/>
      <c r="DF7" s="439"/>
      <c r="DG7" s="439"/>
      <c r="DH7" s="439"/>
      <c r="DI7" s="440"/>
    </row>
    <row r="8" spans="1:119" ht="18.75" customHeight="1" thickBot="1" x14ac:dyDescent="0.25">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104</v>
      </c>
      <c r="AV8" s="434"/>
      <c r="AW8" s="434"/>
      <c r="AX8" s="434"/>
      <c r="AY8" s="435" t="s">
        <v>105</v>
      </c>
      <c r="AZ8" s="436"/>
      <c r="BA8" s="436"/>
      <c r="BB8" s="436"/>
      <c r="BC8" s="436"/>
      <c r="BD8" s="436"/>
      <c r="BE8" s="436"/>
      <c r="BF8" s="436"/>
      <c r="BG8" s="436"/>
      <c r="BH8" s="436"/>
      <c r="BI8" s="436"/>
      <c r="BJ8" s="436"/>
      <c r="BK8" s="436"/>
      <c r="BL8" s="436"/>
      <c r="BM8" s="437"/>
      <c r="BN8" s="438">
        <v>41716</v>
      </c>
      <c r="BO8" s="439"/>
      <c r="BP8" s="439"/>
      <c r="BQ8" s="439"/>
      <c r="BR8" s="439"/>
      <c r="BS8" s="439"/>
      <c r="BT8" s="439"/>
      <c r="BU8" s="440"/>
      <c r="BV8" s="438">
        <v>138179</v>
      </c>
      <c r="BW8" s="439"/>
      <c r="BX8" s="439"/>
      <c r="BY8" s="439"/>
      <c r="BZ8" s="439"/>
      <c r="CA8" s="439"/>
      <c r="CB8" s="439"/>
      <c r="CC8" s="440"/>
      <c r="CD8" s="441" t="s">
        <v>106</v>
      </c>
      <c r="CE8" s="442"/>
      <c r="CF8" s="442"/>
      <c r="CG8" s="442"/>
      <c r="CH8" s="442"/>
      <c r="CI8" s="442"/>
      <c r="CJ8" s="442"/>
      <c r="CK8" s="442"/>
      <c r="CL8" s="442"/>
      <c r="CM8" s="442"/>
      <c r="CN8" s="442"/>
      <c r="CO8" s="442"/>
      <c r="CP8" s="442"/>
      <c r="CQ8" s="442"/>
      <c r="CR8" s="442"/>
      <c r="CS8" s="443"/>
      <c r="CT8" s="447">
        <v>0.56999999999999995</v>
      </c>
      <c r="CU8" s="448"/>
      <c r="CV8" s="448"/>
      <c r="CW8" s="448"/>
      <c r="CX8" s="448"/>
      <c r="CY8" s="448"/>
      <c r="CZ8" s="448"/>
      <c r="DA8" s="449"/>
      <c r="DB8" s="447">
        <v>0.56000000000000005</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20893</v>
      </c>
      <c r="S9" s="455"/>
      <c r="T9" s="455"/>
      <c r="U9" s="455"/>
      <c r="V9" s="456"/>
      <c r="W9" s="364" t="s">
        <v>109</v>
      </c>
      <c r="X9" s="365"/>
      <c r="Y9" s="365"/>
      <c r="Z9" s="365"/>
      <c r="AA9" s="365"/>
      <c r="AB9" s="365"/>
      <c r="AC9" s="365"/>
      <c r="AD9" s="365"/>
      <c r="AE9" s="365"/>
      <c r="AF9" s="365"/>
      <c r="AG9" s="365"/>
      <c r="AH9" s="365"/>
      <c r="AI9" s="365"/>
      <c r="AJ9" s="365"/>
      <c r="AK9" s="365"/>
      <c r="AL9" s="366"/>
      <c r="AM9" s="430" t="s">
        <v>110</v>
      </c>
      <c r="AN9" s="431"/>
      <c r="AO9" s="431"/>
      <c r="AP9" s="431"/>
      <c r="AQ9" s="431"/>
      <c r="AR9" s="431"/>
      <c r="AS9" s="431"/>
      <c r="AT9" s="432"/>
      <c r="AU9" s="433" t="s">
        <v>90</v>
      </c>
      <c r="AV9" s="434"/>
      <c r="AW9" s="434"/>
      <c r="AX9" s="434"/>
      <c r="AY9" s="435" t="s">
        <v>111</v>
      </c>
      <c r="AZ9" s="436"/>
      <c r="BA9" s="436"/>
      <c r="BB9" s="436"/>
      <c r="BC9" s="436"/>
      <c r="BD9" s="436"/>
      <c r="BE9" s="436"/>
      <c r="BF9" s="436"/>
      <c r="BG9" s="436"/>
      <c r="BH9" s="436"/>
      <c r="BI9" s="436"/>
      <c r="BJ9" s="436"/>
      <c r="BK9" s="436"/>
      <c r="BL9" s="436"/>
      <c r="BM9" s="437"/>
      <c r="BN9" s="438">
        <v>-96463</v>
      </c>
      <c r="BO9" s="439"/>
      <c r="BP9" s="439"/>
      <c r="BQ9" s="439"/>
      <c r="BR9" s="439"/>
      <c r="BS9" s="439"/>
      <c r="BT9" s="439"/>
      <c r="BU9" s="440"/>
      <c r="BV9" s="438">
        <v>-311858</v>
      </c>
      <c r="BW9" s="439"/>
      <c r="BX9" s="439"/>
      <c r="BY9" s="439"/>
      <c r="BZ9" s="439"/>
      <c r="CA9" s="439"/>
      <c r="CB9" s="439"/>
      <c r="CC9" s="440"/>
      <c r="CD9" s="441" t="s">
        <v>112</v>
      </c>
      <c r="CE9" s="442"/>
      <c r="CF9" s="442"/>
      <c r="CG9" s="442"/>
      <c r="CH9" s="442"/>
      <c r="CI9" s="442"/>
      <c r="CJ9" s="442"/>
      <c r="CK9" s="442"/>
      <c r="CL9" s="442"/>
      <c r="CM9" s="442"/>
      <c r="CN9" s="442"/>
      <c r="CO9" s="442"/>
      <c r="CP9" s="442"/>
      <c r="CQ9" s="442"/>
      <c r="CR9" s="442"/>
      <c r="CS9" s="443"/>
      <c r="CT9" s="404">
        <v>13.2</v>
      </c>
      <c r="CU9" s="405"/>
      <c r="CV9" s="405"/>
      <c r="CW9" s="405"/>
      <c r="CX9" s="405"/>
      <c r="CY9" s="405"/>
      <c r="CZ9" s="405"/>
      <c r="DA9" s="406"/>
      <c r="DB9" s="404">
        <v>12.8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1"/>
      <c r="N10" s="431"/>
      <c r="O10" s="431"/>
      <c r="P10" s="431"/>
      <c r="Q10" s="432"/>
      <c r="R10" s="458">
        <v>20778</v>
      </c>
      <c r="S10" s="459"/>
      <c r="T10" s="459"/>
      <c r="U10" s="459"/>
      <c r="V10" s="460"/>
      <c r="W10" s="395"/>
      <c r="X10" s="396"/>
      <c r="Y10" s="396"/>
      <c r="Z10" s="396"/>
      <c r="AA10" s="396"/>
      <c r="AB10" s="396"/>
      <c r="AC10" s="396"/>
      <c r="AD10" s="396"/>
      <c r="AE10" s="396"/>
      <c r="AF10" s="396"/>
      <c r="AG10" s="396"/>
      <c r="AH10" s="396"/>
      <c r="AI10" s="396"/>
      <c r="AJ10" s="396"/>
      <c r="AK10" s="396"/>
      <c r="AL10" s="399"/>
      <c r="AM10" s="430" t="s">
        <v>114</v>
      </c>
      <c r="AN10" s="431"/>
      <c r="AO10" s="431"/>
      <c r="AP10" s="431"/>
      <c r="AQ10" s="431"/>
      <c r="AR10" s="431"/>
      <c r="AS10" s="431"/>
      <c r="AT10" s="432"/>
      <c r="AU10" s="433" t="s">
        <v>90</v>
      </c>
      <c r="AV10" s="434"/>
      <c r="AW10" s="434"/>
      <c r="AX10" s="434"/>
      <c r="AY10" s="435" t="s">
        <v>115</v>
      </c>
      <c r="AZ10" s="436"/>
      <c r="BA10" s="436"/>
      <c r="BB10" s="436"/>
      <c r="BC10" s="436"/>
      <c r="BD10" s="436"/>
      <c r="BE10" s="436"/>
      <c r="BF10" s="436"/>
      <c r="BG10" s="436"/>
      <c r="BH10" s="436"/>
      <c r="BI10" s="436"/>
      <c r="BJ10" s="436"/>
      <c r="BK10" s="436"/>
      <c r="BL10" s="436"/>
      <c r="BM10" s="437"/>
      <c r="BN10" s="438">
        <v>1490</v>
      </c>
      <c r="BO10" s="439"/>
      <c r="BP10" s="439"/>
      <c r="BQ10" s="439"/>
      <c r="BR10" s="439"/>
      <c r="BS10" s="439"/>
      <c r="BT10" s="439"/>
      <c r="BU10" s="440"/>
      <c r="BV10" s="438">
        <v>382</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90</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21042</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200000</v>
      </c>
      <c r="BO12" s="439"/>
      <c r="BP12" s="439"/>
      <c r="BQ12" s="439"/>
      <c r="BR12" s="439"/>
      <c r="BS12" s="439"/>
      <c r="BT12" s="439"/>
      <c r="BU12" s="440"/>
      <c r="BV12" s="438">
        <v>200000</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19854</v>
      </c>
      <c r="S13" s="492"/>
      <c r="T13" s="492"/>
      <c r="U13" s="492"/>
      <c r="V13" s="493"/>
      <c r="W13" s="417" t="s">
        <v>131</v>
      </c>
      <c r="X13" s="418"/>
      <c r="Y13" s="418"/>
      <c r="Z13" s="418"/>
      <c r="AA13" s="418"/>
      <c r="AB13" s="408"/>
      <c r="AC13" s="458">
        <v>230</v>
      </c>
      <c r="AD13" s="459"/>
      <c r="AE13" s="459"/>
      <c r="AF13" s="459"/>
      <c r="AG13" s="501"/>
      <c r="AH13" s="458">
        <v>332</v>
      </c>
      <c r="AI13" s="459"/>
      <c r="AJ13" s="459"/>
      <c r="AK13" s="459"/>
      <c r="AL13" s="460"/>
      <c r="AM13" s="430" t="s">
        <v>132</v>
      </c>
      <c r="AN13" s="431"/>
      <c r="AO13" s="431"/>
      <c r="AP13" s="431"/>
      <c r="AQ13" s="431"/>
      <c r="AR13" s="431"/>
      <c r="AS13" s="431"/>
      <c r="AT13" s="432"/>
      <c r="AU13" s="433" t="s">
        <v>104</v>
      </c>
      <c r="AV13" s="434"/>
      <c r="AW13" s="434"/>
      <c r="AX13" s="434"/>
      <c r="AY13" s="435" t="s">
        <v>133</v>
      </c>
      <c r="AZ13" s="436"/>
      <c r="BA13" s="436"/>
      <c r="BB13" s="436"/>
      <c r="BC13" s="436"/>
      <c r="BD13" s="436"/>
      <c r="BE13" s="436"/>
      <c r="BF13" s="436"/>
      <c r="BG13" s="436"/>
      <c r="BH13" s="436"/>
      <c r="BI13" s="436"/>
      <c r="BJ13" s="436"/>
      <c r="BK13" s="436"/>
      <c r="BL13" s="436"/>
      <c r="BM13" s="437"/>
      <c r="BN13" s="438">
        <v>-294973</v>
      </c>
      <c r="BO13" s="439"/>
      <c r="BP13" s="439"/>
      <c r="BQ13" s="439"/>
      <c r="BR13" s="439"/>
      <c r="BS13" s="439"/>
      <c r="BT13" s="439"/>
      <c r="BU13" s="440"/>
      <c r="BV13" s="438">
        <v>-511476</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5.7</v>
      </c>
      <c r="CU13" s="405"/>
      <c r="CV13" s="405"/>
      <c r="CW13" s="405"/>
      <c r="CX13" s="405"/>
      <c r="CY13" s="405"/>
      <c r="CZ13" s="405"/>
      <c r="DA13" s="406"/>
      <c r="DB13" s="404">
        <v>5.4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21194</v>
      </c>
      <c r="S14" s="492"/>
      <c r="T14" s="492"/>
      <c r="U14" s="492"/>
      <c r="V14" s="493"/>
      <c r="W14" s="397"/>
      <c r="X14" s="398"/>
      <c r="Y14" s="398"/>
      <c r="Z14" s="398"/>
      <c r="AA14" s="398"/>
      <c r="AB14" s="387"/>
      <c r="AC14" s="494">
        <v>2.4</v>
      </c>
      <c r="AD14" s="495"/>
      <c r="AE14" s="495"/>
      <c r="AF14" s="495"/>
      <c r="AG14" s="496"/>
      <c r="AH14" s="494">
        <v>3.2</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v>45.9</v>
      </c>
      <c r="CU14" s="506"/>
      <c r="CV14" s="506"/>
      <c r="CW14" s="506"/>
      <c r="CX14" s="506"/>
      <c r="CY14" s="506"/>
      <c r="CZ14" s="506"/>
      <c r="DA14" s="507"/>
      <c r="DB14" s="505">
        <v>32.6</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20062</v>
      </c>
      <c r="S15" s="492"/>
      <c r="T15" s="492"/>
      <c r="U15" s="492"/>
      <c r="V15" s="493"/>
      <c r="W15" s="417" t="s">
        <v>137</v>
      </c>
      <c r="X15" s="418"/>
      <c r="Y15" s="418"/>
      <c r="Z15" s="418"/>
      <c r="AA15" s="418"/>
      <c r="AB15" s="408"/>
      <c r="AC15" s="458">
        <v>3942</v>
      </c>
      <c r="AD15" s="459"/>
      <c r="AE15" s="459"/>
      <c r="AF15" s="459"/>
      <c r="AG15" s="501"/>
      <c r="AH15" s="458">
        <v>4536</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3033866</v>
      </c>
      <c r="BO15" s="371"/>
      <c r="BP15" s="371"/>
      <c r="BQ15" s="371"/>
      <c r="BR15" s="371"/>
      <c r="BS15" s="371"/>
      <c r="BT15" s="371"/>
      <c r="BU15" s="372"/>
      <c r="BV15" s="370">
        <v>3034072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41.8</v>
      </c>
      <c r="AD16" s="495"/>
      <c r="AE16" s="495"/>
      <c r="AF16" s="495"/>
      <c r="AG16" s="496"/>
      <c r="AH16" s="494">
        <v>44.3</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5416167</v>
      </c>
      <c r="BO16" s="439"/>
      <c r="BP16" s="439"/>
      <c r="BQ16" s="439"/>
      <c r="BR16" s="439"/>
      <c r="BS16" s="439"/>
      <c r="BT16" s="439"/>
      <c r="BU16" s="440"/>
      <c r="BV16" s="438">
        <v>5325358</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5253</v>
      </c>
      <c r="AD17" s="459"/>
      <c r="AE17" s="459"/>
      <c r="AF17" s="459"/>
      <c r="AG17" s="501"/>
      <c r="AH17" s="458">
        <v>5378</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3836319</v>
      </c>
      <c r="BO17" s="439"/>
      <c r="BP17" s="439"/>
      <c r="BQ17" s="439"/>
      <c r="BR17" s="439"/>
      <c r="BS17" s="439"/>
      <c r="BT17" s="439"/>
      <c r="BU17" s="440"/>
      <c r="BV17" s="438">
        <v>3840464</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1" t="s">
        <v>147</v>
      </c>
      <c r="C18" s="450"/>
      <c r="D18" s="450"/>
      <c r="E18" s="522"/>
      <c r="F18" s="522"/>
      <c r="G18" s="522"/>
      <c r="H18" s="522"/>
      <c r="I18" s="522"/>
      <c r="J18" s="522"/>
      <c r="K18" s="522"/>
      <c r="L18" s="523">
        <v>37.97</v>
      </c>
      <c r="M18" s="523"/>
      <c r="N18" s="523"/>
      <c r="O18" s="523"/>
      <c r="P18" s="523"/>
      <c r="Q18" s="523"/>
      <c r="R18" s="524"/>
      <c r="S18" s="524"/>
      <c r="T18" s="524"/>
      <c r="U18" s="524"/>
      <c r="V18" s="525"/>
      <c r="W18" s="419"/>
      <c r="X18" s="420"/>
      <c r="Y18" s="420"/>
      <c r="Z18" s="420"/>
      <c r="AA18" s="420"/>
      <c r="AB18" s="411"/>
      <c r="AC18" s="526">
        <v>55.7</v>
      </c>
      <c r="AD18" s="527"/>
      <c r="AE18" s="527"/>
      <c r="AF18" s="527"/>
      <c r="AG18" s="528"/>
      <c r="AH18" s="526">
        <v>52.5</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6193721</v>
      </c>
      <c r="BO18" s="439"/>
      <c r="BP18" s="439"/>
      <c r="BQ18" s="439"/>
      <c r="BR18" s="439"/>
      <c r="BS18" s="439"/>
      <c r="BT18" s="439"/>
      <c r="BU18" s="440"/>
      <c r="BV18" s="438">
        <v>5938551</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1" t="s">
        <v>149</v>
      </c>
      <c r="C19" s="450"/>
      <c r="D19" s="450"/>
      <c r="E19" s="522"/>
      <c r="F19" s="522"/>
      <c r="G19" s="522"/>
      <c r="H19" s="522"/>
      <c r="I19" s="522"/>
      <c r="J19" s="522"/>
      <c r="K19" s="522"/>
      <c r="L19" s="530">
        <v>550</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7805035</v>
      </c>
      <c r="BO19" s="439"/>
      <c r="BP19" s="439"/>
      <c r="BQ19" s="439"/>
      <c r="BR19" s="439"/>
      <c r="BS19" s="439"/>
      <c r="BT19" s="439"/>
      <c r="BU19" s="440"/>
      <c r="BV19" s="438">
        <v>7661104</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1" t="s">
        <v>151</v>
      </c>
      <c r="C20" s="450"/>
      <c r="D20" s="450"/>
      <c r="E20" s="522"/>
      <c r="F20" s="522"/>
      <c r="G20" s="522"/>
      <c r="H20" s="522"/>
      <c r="I20" s="522"/>
      <c r="J20" s="522"/>
      <c r="K20" s="522"/>
      <c r="L20" s="530">
        <v>7841</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13292716</v>
      </c>
      <c r="BO22" s="371"/>
      <c r="BP22" s="371"/>
      <c r="BQ22" s="371"/>
      <c r="BR22" s="371"/>
      <c r="BS22" s="371"/>
      <c r="BT22" s="371"/>
      <c r="BU22" s="372"/>
      <c r="BV22" s="370">
        <v>12947809</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277220</v>
      </c>
      <c r="BO23" s="439"/>
      <c r="BP23" s="439"/>
      <c r="BQ23" s="439"/>
      <c r="BR23" s="439"/>
      <c r="BS23" s="439"/>
      <c r="BT23" s="439"/>
      <c r="BU23" s="440"/>
      <c r="BV23" s="438">
        <v>390075</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53"/>
      <c r="C24" s="554"/>
      <c r="D24" s="555"/>
      <c r="E24" s="457" t="s">
        <v>161</v>
      </c>
      <c r="F24" s="431"/>
      <c r="G24" s="431"/>
      <c r="H24" s="431"/>
      <c r="I24" s="431"/>
      <c r="J24" s="431"/>
      <c r="K24" s="432"/>
      <c r="L24" s="458">
        <v>1</v>
      </c>
      <c r="M24" s="459"/>
      <c r="N24" s="459"/>
      <c r="O24" s="459"/>
      <c r="P24" s="501"/>
      <c r="Q24" s="458">
        <v>7400</v>
      </c>
      <c r="R24" s="459"/>
      <c r="S24" s="459"/>
      <c r="T24" s="459"/>
      <c r="U24" s="459"/>
      <c r="V24" s="501"/>
      <c r="W24" s="566"/>
      <c r="X24" s="554"/>
      <c r="Y24" s="555"/>
      <c r="Z24" s="457" t="s">
        <v>162</v>
      </c>
      <c r="AA24" s="431"/>
      <c r="AB24" s="431"/>
      <c r="AC24" s="431"/>
      <c r="AD24" s="431"/>
      <c r="AE24" s="431"/>
      <c r="AF24" s="431"/>
      <c r="AG24" s="432"/>
      <c r="AH24" s="458">
        <v>152</v>
      </c>
      <c r="AI24" s="459"/>
      <c r="AJ24" s="459"/>
      <c r="AK24" s="459"/>
      <c r="AL24" s="501"/>
      <c r="AM24" s="458">
        <v>454024</v>
      </c>
      <c r="AN24" s="459"/>
      <c r="AO24" s="459"/>
      <c r="AP24" s="459"/>
      <c r="AQ24" s="459"/>
      <c r="AR24" s="501"/>
      <c r="AS24" s="458">
        <v>2987</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9632827</v>
      </c>
      <c r="BO24" s="439"/>
      <c r="BP24" s="439"/>
      <c r="BQ24" s="439"/>
      <c r="BR24" s="439"/>
      <c r="BS24" s="439"/>
      <c r="BT24" s="439"/>
      <c r="BU24" s="440"/>
      <c r="BV24" s="438">
        <v>8924695</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53"/>
      <c r="C25" s="554"/>
      <c r="D25" s="555"/>
      <c r="E25" s="457" t="s">
        <v>164</v>
      </c>
      <c r="F25" s="431"/>
      <c r="G25" s="431"/>
      <c r="H25" s="431"/>
      <c r="I25" s="431"/>
      <c r="J25" s="431"/>
      <c r="K25" s="432"/>
      <c r="L25" s="458">
        <v>1</v>
      </c>
      <c r="M25" s="459"/>
      <c r="N25" s="459"/>
      <c r="O25" s="459"/>
      <c r="P25" s="501"/>
      <c r="Q25" s="458">
        <v>6250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1367966</v>
      </c>
      <c r="BO25" s="371"/>
      <c r="BP25" s="371"/>
      <c r="BQ25" s="371"/>
      <c r="BR25" s="371"/>
      <c r="BS25" s="371"/>
      <c r="BT25" s="371"/>
      <c r="BU25" s="372"/>
      <c r="BV25" s="370">
        <v>1859248</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53"/>
      <c r="C26" s="554"/>
      <c r="D26" s="555"/>
      <c r="E26" s="457" t="s">
        <v>167</v>
      </c>
      <c r="F26" s="431"/>
      <c r="G26" s="431"/>
      <c r="H26" s="431"/>
      <c r="I26" s="431"/>
      <c r="J26" s="431"/>
      <c r="K26" s="432"/>
      <c r="L26" s="458">
        <v>1</v>
      </c>
      <c r="M26" s="459"/>
      <c r="N26" s="459"/>
      <c r="O26" s="459"/>
      <c r="P26" s="501"/>
      <c r="Q26" s="458">
        <v>5950</v>
      </c>
      <c r="R26" s="459"/>
      <c r="S26" s="459"/>
      <c r="T26" s="459"/>
      <c r="U26" s="459"/>
      <c r="V26" s="501"/>
      <c r="W26" s="566"/>
      <c r="X26" s="554"/>
      <c r="Y26" s="555"/>
      <c r="Z26" s="457" t="s">
        <v>168</v>
      </c>
      <c r="AA26" s="578"/>
      <c r="AB26" s="578"/>
      <c r="AC26" s="578"/>
      <c r="AD26" s="578"/>
      <c r="AE26" s="578"/>
      <c r="AF26" s="578"/>
      <c r="AG26" s="579"/>
      <c r="AH26" s="458" t="s">
        <v>122</v>
      </c>
      <c r="AI26" s="459"/>
      <c r="AJ26" s="459"/>
      <c r="AK26" s="459"/>
      <c r="AL26" s="501"/>
      <c r="AM26" s="458" t="s">
        <v>122</v>
      </c>
      <c r="AN26" s="459"/>
      <c r="AO26" s="459"/>
      <c r="AP26" s="459"/>
      <c r="AQ26" s="459"/>
      <c r="AR26" s="501"/>
      <c r="AS26" s="458" t="s">
        <v>122</v>
      </c>
      <c r="AT26" s="459"/>
      <c r="AU26" s="459"/>
      <c r="AV26" s="459"/>
      <c r="AW26" s="459"/>
      <c r="AX26" s="460"/>
      <c r="AY26" s="441" t="s">
        <v>169</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53"/>
      <c r="C27" s="554"/>
      <c r="D27" s="555"/>
      <c r="E27" s="457" t="s">
        <v>170</v>
      </c>
      <c r="F27" s="431"/>
      <c r="G27" s="431"/>
      <c r="H27" s="431"/>
      <c r="I27" s="431"/>
      <c r="J27" s="431"/>
      <c r="K27" s="432"/>
      <c r="L27" s="458">
        <v>1</v>
      </c>
      <c r="M27" s="459"/>
      <c r="N27" s="459"/>
      <c r="O27" s="459"/>
      <c r="P27" s="501"/>
      <c r="Q27" s="458">
        <v>3300</v>
      </c>
      <c r="R27" s="459"/>
      <c r="S27" s="459"/>
      <c r="T27" s="459"/>
      <c r="U27" s="459"/>
      <c r="V27" s="501"/>
      <c r="W27" s="566"/>
      <c r="X27" s="554"/>
      <c r="Y27" s="555"/>
      <c r="Z27" s="457" t="s">
        <v>171</v>
      </c>
      <c r="AA27" s="431"/>
      <c r="AB27" s="431"/>
      <c r="AC27" s="431"/>
      <c r="AD27" s="431"/>
      <c r="AE27" s="431"/>
      <c r="AF27" s="431"/>
      <c r="AG27" s="432"/>
      <c r="AH27" s="458">
        <v>17</v>
      </c>
      <c r="AI27" s="459"/>
      <c r="AJ27" s="459"/>
      <c r="AK27" s="459"/>
      <c r="AL27" s="501"/>
      <c r="AM27" s="458">
        <v>47668</v>
      </c>
      <c r="AN27" s="459"/>
      <c r="AO27" s="459"/>
      <c r="AP27" s="459"/>
      <c r="AQ27" s="459"/>
      <c r="AR27" s="501"/>
      <c r="AS27" s="458">
        <v>2804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47">
        <v>489912</v>
      </c>
      <c r="BO27" s="548"/>
      <c r="BP27" s="548"/>
      <c r="BQ27" s="548"/>
      <c r="BR27" s="548"/>
      <c r="BS27" s="548"/>
      <c r="BT27" s="548"/>
      <c r="BU27" s="549"/>
      <c r="BV27" s="547">
        <v>593995</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53"/>
      <c r="C28" s="554"/>
      <c r="D28" s="555"/>
      <c r="E28" s="457" t="s">
        <v>173</v>
      </c>
      <c r="F28" s="431"/>
      <c r="G28" s="431"/>
      <c r="H28" s="431"/>
      <c r="I28" s="431"/>
      <c r="J28" s="431"/>
      <c r="K28" s="432"/>
      <c r="L28" s="458">
        <v>1</v>
      </c>
      <c r="M28" s="459"/>
      <c r="N28" s="459"/>
      <c r="O28" s="459"/>
      <c r="P28" s="501"/>
      <c r="Q28" s="458">
        <v>2600</v>
      </c>
      <c r="R28" s="459"/>
      <c r="S28" s="459"/>
      <c r="T28" s="459"/>
      <c r="U28" s="459"/>
      <c r="V28" s="501"/>
      <c r="W28" s="566"/>
      <c r="X28" s="554"/>
      <c r="Y28" s="555"/>
      <c r="Z28" s="457" t="s">
        <v>174</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175</v>
      </c>
      <c r="AZ28" s="581"/>
      <c r="BA28" s="581"/>
      <c r="BB28" s="582"/>
      <c r="BC28" s="367" t="s">
        <v>46</v>
      </c>
      <c r="BD28" s="368"/>
      <c r="BE28" s="368"/>
      <c r="BF28" s="368"/>
      <c r="BG28" s="368"/>
      <c r="BH28" s="368"/>
      <c r="BI28" s="368"/>
      <c r="BJ28" s="368"/>
      <c r="BK28" s="368"/>
      <c r="BL28" s="368"/>
      <c r="BM28" s="369"/>
      <c r="BN28" s="370">
        <v>1879369</v>
      </c>
      <c r="BO28" s="371"/>
      <c r="BP28" s="371"/>
      <c r="BQ28" s="371"/>
      <c r="BR28" s="371"/>
      <c r="BS28" s="371"/>
      <c r="BT28" s="371"/>
      <c r="BU28" s="372"/>
      <c r="BV28" s="370">
        <v>2077879</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53"/>
      <c r="C29" s="554"/>
      <c r="D29" s="555"/>
      <c r="E29" s="457" t="s">
        <v>176</v>
      </c>
      <c r="F29" s="431"/>
      <c r="G29" s="431"/>
      <c r="H29" s="431"/>
      <c r="I29" s="431"/>
      <c r="J29" s="431"/>
      <c r="K29" s="432"/>
      <c r="L29" s="458">
        <v>12</v>
      </c>
      <c r="M29" s="459"/>
      <c r="N29" s="459"/>
      <c r="O29" s="459"/>
      <c r="P29" s="501"/>
      <c r="Q29" s="458">
        <v>2400</v>
      </c>
      <c r="R29" s="459"/>
      <c r="S29" s="459"/>
      <c r="T29" s="459"/>
      <c r="U29" s="459"/>
      <c r="V29" s="501"/>
      <c r="W29" s="567"/>
      <c r="X29" s="568"/>
      <c r="Y29" s="569"/>
      <c r="Z29" s="457" t="s">
        <v>177</v>
      </c>
      <c r="AA29" s="431"/>
      <c r="AB29" s="431"/>
      <c r="AC29" s="431"/>
      <c r="AD29" s="431"/>
      <c r="AE29" s="431"/>
      <c r="AF29" s="431"/>
      <c r="AG29" s="432"/>
      <c r="AH29" s="458">
        <v>169</v>
      </c>
      <c r="AI29" s="459"/>
      <c r="AJ29" s="459"/>
      <c r="AK29" s="459"/>
      <c r="AL29" s="501"/>
      <c r="AM29" s="458">
        <v>501692</v>
      </c>
      <c r="AN29" s="459"/>
      <c r="AO29" s="459"/>
      <c r="AP29" s="459"/>
      <c r="AQ29" s="459"/>
      <c r="AR29" s="501"/>
      <c r="AS29" s="458">
        <v>2969</v>
      </c>
      <c r="AT29" s="459"/>
      <c r="AU29" s="459"/>
      <c r="AV29" s="459"/>
      <c r="AW29" s="459"/>
      <c r="AX29" s="460"/>
      <c r="AY29" s="583"/>
      <c r="AZ29" s="584"/>
      <c r="BA29" s="584"/>
      <c r="BB29" s="585"/>
      <c r="BC29" s="435" t="s">
        <v>178</v>
      </c>
      <c r="BD29" s="436"/>
      <c r="BE29" s="436"/>
      <c r="BF29" s="436"/>
      <c r="BG29" s="436"/>
      <c r="BH29" s="436"/>
      <c r="BI29" s="436"/>
      <c r="BJ29" s="436"/>
      <c r="BK29" s="436"/>
      <c r="BL29" s="436"/>
      <c r="BM29" s="437"/>
      <c r="BN29" s="438">
        <v>200956</v>
      </c>
      <c r="BO29" s="439"/>
      <c r="BP29" s="439"/>
      <c r="BQ29" s="439"/>
      <c r="BR29" s="439"/>
      <c r="BS29" s="439"/>
      <c r="BT29" s="439"/>
      <c r="BU29" s="440"/>
      <c r="BV29" s="438">
        <v>159254</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179</v>
      </c>
      <c r="X30" s="594"/>
      <c r="Y30" s="594"/>
      <c r="Z30" s="594"/>
      <c r="AA30" s="594"/>
      <c r="AB30" s="594"/>
      <c r="AC30" s="594"/>
      <c r="AD30" s="594"/>
      <c r="AE30" s="594"/>
      <c r="AF30" s="594"/>
      <c r="AG30" s="595"/>
      <c r="AH30" s="526">
        <v>96.6</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2142557</v>
      </c>
      <c r="BO30" s="548"/>
      <c r="BP30" s="548"/>
      <c r="BQ30" s="548"/>
      <c r="BR30" s="548"/>
      <c r="BS30" s="548"/>
      <c r="BT30" s="548"/>
      <c r="BU30" s="549"/>
      <c r="BV30" s="547">
        <v>2150834</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89" t="s">
        <v>180</v>
      </c>
      <c r="D32" s="589"/>
      <c r="E32" s="589"/>
      <c r="F32" s="589"/>
      <c r="G32" s="589"/>
      <c r="H32" s="589"/>
      <c r="I32" s="589"/>
      <c r="J32" s="589"/>
      <c r="K32" s="589"/>
      <c r="L32" s="589"/>
      <c r="M32" s="589"/>
      <c r="N32" s="589"/>
      <c r="O32" s="589"/>
      <c r="P32" s="589"/>
      <c r="Q32" s="589"/>
      <c r="R32" s="589"/>
      <c r="S32" s="589"/>
      <c r="U32" s="442" t="s">
        <v>181</v>
      </c>
      <c r="V32" s="442"/>
      <c r="W32" s="442"/>
      <c r="X32" s="442"/>
      <c r="Y32" s="442"/>
      <c r="Z32" s="442"/>
      <c r="AA32" s="442"/>
      <c r="AB32" s="442"/>
      <c r="AC32" s="442"/>
      <c r="AD32" s="442"/>
      <c r="AE32" s="442"/>
      <c r="AF32" s="442"/>
      <c r="AG32" s="442"/>
      <c r="AH32" s="442"/>
      <c r="AI32" s="442"/>
      <c r="AJ32" s="442"/>
      <c r="AK32" s="442"/>
      <c r="AM32" s="442" t="s">
        <v>182</v>
      </c>
      <c r="AN32" s="442"/>
      <c r="AO32" s="442"/>
      <c r="AP32" s="442"/>
      <c r="AQ32" s="442"/>
      <c r="AR32" s="442"/>
      <c r="AS32" s="442"/>
      <c r="AT32" s="442"/>
      <c r="AU32" s="442"/>
      <c r="AV32" s="442"/>
      <c r="AW32" s="442"/>
      <c r="AX32" s="442"/>
      <c r="AY32" s="442"/>
      <c r="AZ32" s="442"/>
      <c r="BA32" s="442"/>
      <c r="BB32" s="442"/>
      <c r="BC32" s="442"/>
      <c r="BE32" s="442" t="s">
        <v>183</v>
      </c>
      <c r="BF32" s="442"/>
      <c r="BG32" s="442"/>
      <c r="BH32" s="442"/>
      <c r="BI32" s="442"/>
      <c r="BJ32" s="442"/>
      <c r="BK32" s="442"/>
      <c r="BL32" s="442"/>
      <c r="BM32" s="442"/>
      <c r="BN32" s="442"/>
      <c r="BO32" s="442"/>
      <c r="BP32" s="442"/>
      <c r="BQ32" s="442"/>
      <c r="BR32" s="442"/>
      <c r="BS32" s="442"/>
      <c r="BT32" s="442"/>
      <c r="BU32" s="442"/>
      <c r="BW32" s="442" t="s">
        <v>184</v>
      </c>
      <c r="BX32" s="442"/>
      <c r="BY32" s="442"/>
      <c r="BZ32" s="442"/>
      <c r="CA32" s="442"/>
      <c r="CB32" s="442"/>
      <c r="CC32" s="442"/>
      <c r="CD32" s="442"/>
      <c r="CE32" s="442"/>
      <c r="CF32" s="442"/>
      <c r="CG32" s="442"/>
      <c r="CH32" s="442"/>
      <c r="CI32" s="442"/>
      <c r="CJ32" s="442"/>
      <c r="CK32" s="442"/>
      <c r="CL32" s="442"/>
      <c r="CM32" s="442"/>
      <c r="CO32" s="442" t="s">
        <v>185</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2">
      <c r="A33" s="169"/>
      <c r="B33" s="193"/>
      <c r="C33" s="425" t="s">
        <v>186</v>
      </c>
      <c r="D33" s="425"/>
      <c r="E33" s="396" t="s">
        <v>187</v>
      </c>
      <c r="F33" s="396"/>
      <c r="G33" s="396"/>
      <c r="H33" s="396"/>
      <c r="I33" s="396"/>
      <c r="J33" s="396"/>
      <c r="K33" s="396"/>
      <c r="L33" s="396"/>
      <c r="M33" s="396"/>
      <c r="N33" s="396"/>
      <c r="O33" s="396"/>
      <c r="P33" s="396"/>
      <c r="Q33" s="396"/>
      <c r="R33" s="396"/>
      <c r="S33" s="396"/>
      <c r="T33" s="194"/>
      <c r="U33" s="425" t="s">
        <v>186</v>
      </c>
      <c r="V33" s="425"/>
      <c r="W33" s="396" t="s">
        <v>187</v>
      </c>
      <c r="X33" s="396"/>
      <c r="Y33" s="396"/>
      <c r="Z33" s="396"/>
      <c r="AA33" s="396"/>
      <c r="AB33" s="396"/>
      <c r="AC33" s="396"/>
      <c r="AD33" s="396"/>
      <c r="AE33" s="396"/>
      <c r="AF33" s="396"/>
      <c r="AG33" s="396"/>
      <c r="AH33" s="396"/>
      <c r="AI33" s="396"/>
      <c r="AJ33" s="396"/>
      <c r="AK33" s="396"/>
      <c r="AL33" s="194"/>
      <c r="AM33" s="425" t="s">
        <v>186</v>
      </c>
      <c r="AN33" s="425"/>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25" t="s">
        <v>188</v>
      </c>
      <c r="BX33" s="425"/>
      <c r="BY33" s="396" t="s">
        <v>190</v>
      </c>
      <c r="BZ33" s="396"/>
      <c r="CA33" s="396"/>
      <c r="CB33" s="396"/>
      <c r="CC33" s="396"/>
      <c r="CD33" s="396"/>
      <c r="CE33" s="396"/>
      <c r="CF33" s="396"/>
      <c r="CG33" s="396"/>
      <c r="CH33" s="396"/>
      <c r="CI33" s="396"/>
      <c r="CJ33" s="396"/>
      <c r="CK33" s="396"/>
      <c r="CL33" s="396"/>
      <c r="CM33" s="396"/>
      <c r="CN33" s="194"/>
      <c r="CO33" s="425" t="s">
        <v>186</v>
      </c>
      <c r="CP33" s="425"/>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滋賀県市町村職員退職手当組合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土地取得造成事業特別会計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滋賀県市町村議会議員公務災害補償等組合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東近江行政組合（一般会計）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東近江行政組合（救急医療特別会計）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湖東広域衛生管理組合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愛知郡広域行政組合（一般会計）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愛知郡広域行政組合（水道事業会計）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彦根愛知犬上広域行政組合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滋賀県市町村職員研修センター</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滋賀県後期高齢者医療広域連合（一般会計）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u+uEQfkdouUYYhS+Hmco/WJGIccxHgWGXyZwvj39L1fc2+LxrXiNkTBFVgm4aHGxrlpFdpQdhE3ckOTKzdrUCw==" saltValue="0F9RH7AELS29m1ujbxpz0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topLeftCell="A31"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532</v>
      </c>
      <c r="D34" s="1151"/>
      <c r="E34" s="1152"/>
      <c r="F34" s="32">
        <v>0.24</v>
      </c>
      <c r="G34" s="33">
        <v>0.56000000000000005</v>
      </c>
      <c r="H34" s="33">
        <v>1.05</v>
      </c>
      <c r="I34" s="33">
        <v>1.06</v>
      </c>
      <c r="J34" s="34">
        <v>1.45</v>
      </c>
      <c r="K34" s="22"/>
      <c r="L34" s="22"/>
      <c r="M34" s="22"/>
      <c r="N34" s="22"/>
      <c r="O34" s="22"/>
      <c r="P34" s="22"/>
    </row>
    <row r="35" spans="1:16" ht="39" customHeight="1" x14ac:dyDescent="0.2">
      <c r="A35" s="22"/>
      <c r="B35" s="35"/>
      <c r="C35" s="1145" t="s">
        <v>533</v>
      </c>
      <c r="D35" s="1146"/>
      <c r="E35" s="1147"/>
      <c r="F35" s="36">
        <v>1.2</v>
      </c>
      <c r="G35" s="37">
        <v>1.23</v>
      </c>
      <c r="H35" s="37">
        <v>1.1299999999999999</v>
      </c>
      <c r="I35" s="37">
        <v>1.21</v>
      </c>
      <c r="J35" s="38">
        <v>0.95</v>
      </c>
      <c r="K35" s="22"/>
      <c r="L35" s="22"/>
      <c r="M35" s="22"/>
      <c r="N35" s="22"/>
      <c r="O35" s="22"/>
      <c r="P35" s="22"/>
    </row>
    <row r="36" spans="1:16" ht="39" customHeight="1" x14ac:dyDescent="0.2">
      <c r="A36" s="22"/>
      <c r="B36" s="35"/>
      <c r="C36" s="1145" t="s">
        <v>534</v>
      </c>
      <c r="D36" s="1146"/>
      <c r="E36" s="1147"/>
      <c r="F36" s="36">
        <v>6.25</v>
      </c>
      <c r="G36" s="37">
        <v>7.99</v>
      </c>
      <c r="H36" s="37">
        <v>7.44</v>
      </c>
      <c r="I36" s="37">
        <v>2.23</v>
      </c>
      <c r="J36" s="38">
        <v>0.66</v>
      </c>
      <c r="K36" s="22"/>
      <c r="L36" s="22"/>
      <c r="M36" s="22"/>
      <c r="N36" s="22"/>
      <c r="O36" s="22"/>
      <c r="P36" s="22"/>
    </row>
    <row r="37" spans="1:16" ht="39" customHeight="1" x14ac:dyDescent="0.2">
      <c r="A37" s="22"/>
      <c r="B37" s="35"/>
      <c r="C37" s="1145" t="s">
        <v>535</v>
      </c>
      <c r="D37" s="1146"/>
      <c r="E37" s="1147"/>
      <c r="F37" s="36">
        <v>0.43</v>
      </c>
      <c r="G37" s="37">
        <v>0.4</v>
      </c>
      <c r="H37" s="37">
        <v>0.27</v>
      </c>
      <c r="I37" s="37">
        <v>0.35</v>
      </c>
      <c r="J37" s="38">
        <v>0.38</v>
      </c>
      <c r="K37" s="22"/>
      <c r="L37" s="22"/>
      <c r="M37" s="22"/>
      <c r="N37" s="22"/>
      <c r="O37" s="22"/>
      <c r="P37" s="22"/>
    </row>
    <row r="38" spans="1:16" ht="39" customHeight="1" x14ac:dyDescent="0.2">
      <c r="A38" s="22"/>
      <c r="B38" s="35"/>
      <c r="C38" s="1145" t="s">
        <v>536</v>
      </c>
      <c r="D38" s="1146"/>
      <c r="E38" s="1147"/>
      <c r="F38" s="36">
        <v>0</v>
      </c>
      <c r="G38" s="37">
        <v>0.01</v>
      </c>
      <c r="H38" s="37">
        <v>0.01</v>
      </c>
      <c r="I38" s="37">
        <v>7.0000000000000007E-2</v>
      </c>
      <c r="J38" s="38">
        <v>0.04</v>
      </c>
      <c r="K38" s="22"/>
      <c r="L38" s="22"/>
      <c r="M38" s="22"/>
      <c r="N38" s="22"/>
      <c r="O38" s="22"/>
      <c r="P38" s="22"/>
    </row>
    <row r="39" spans="1:16" ht="39" customHeight="1" x14ac:dyDescent="0.2">
      <c r="A39" s="22"/>
      <c r="B39" s="35"/>
      <c r="C39" s="1145" t="s">
        <v>537</v>
      </c>
      <c r="D39" s="1146"/>
      <c r="E39" s="1147"/>
      <c r="F39" s="36">
        <v>0</v>
      </c>
      <c r="G39" s="37">
        <v>0</v>
      </c>
      <c r="H39" s="37">
        <v>0</v>
      </c>
      <c r="I39" s="37">
        <v>0</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539</v>
      </c>
      <c r="D43" s="1149"/>
      <c r="E43" s="1150"/>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sNIJvM1aONKZJZvCp3NTL7RND8yxql1QC6ogL5TpOvDB5a7S92rEWLVnN/UpSduZyiAJma2BdYVoM4i4IhMwg==" saltValue="5ISVAp24Xrm5tPYrQ3uS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topLeftCell="A46"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830</v>
      </c>
      <c r="L45" s="60">
        <v>923</v>
      </c>
      <c r="M45" s="60">
        <v>961</v>
      </c>
      <c r="N45" s="60">
        <v>985</v>
      </c>
      <c r="O45" s="61">
        <v>1034</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2">
      <c r="A48" s="48"/>
      <c r="B48" s="1155"/>
      <c r="C48" s="1156"/>
      <c r="D48" s="62"/>
      <c r="E48" s="1161" t="s">
        <v>13</v>
      </c>
      <c r="F48" s="1161"/>
      <c r="G48" s="1161"/>
      <c r="H48" s="1161"/>
      <c r="I48" s="1161"/>
      <c r="J48" s="1162"/>
      <c r="K48" s="63">
        <v>366</v>
      </c>
      <c r="L48" s="64">
        <v>382</v>
      </c>
      <c r="M48" s="64">
        <v>369</v>
      </c>
      <c r="N48" s="64">
        <v>379</v>
      </c>
      <c r="O48" s="65">
        <v>223</v>
      </c>
      <c r="P48" s="48"/>
      <c r="Q48" s="48"/>
      <c r="R48" s="48"/>
      <c r="S48" s="48"/>
      <c r="T48" s="48"/>
      <c r="U48" s="48"/>
    </row>
    <row r="49" spans="1:21" ht="30.75" customHeight="1" x14ac:dyDescent="0.2">
      <c r="A49" s="48"/>
      <c r="B49" s="1155"/>
      <c r="C49" s="1156"/>
      <c r="D49" s="62"/>
      <c r="E49" s="1161" t="s">
        <v>14</v>
      </c>
      <c r="F49" s="1161"/>
      <c r="G49" s="1161"/>
      <c r="H49" s="1161"/>
      <c r="I49" s="1161"/>
      <c r="J49" s="1162"/>
      <c r="K49" s="63">
        <v>59</v>
      </c>
      <c r="L49" s="64">
        <v>59</v>
      </c>
      <c r="M49" s="64">
        <v>54</v>
      </c>
      <c r="N49" s="64">
        <v>54</v>
      </c>
      <c r="O49" s="65">
        <v>42</v>
      </c>
      <c r="P49" s="48"/>
      <c r="Q49" s="48"/>
      <c r="R49" s="48"/>
      <c r="S49" s="48"/>
      <c r="T49" s="48"/>
      <c r="U49" s="48"/>
    </row>
    <row r="50" spans="1:21" ht="30.75" customHeight="1" x14ac:dyDescent="0.2">
      <c r="A50" s="48"/>
      <c r="B50" s="1155"/>
      <c r="C50" s="1156"/>
      <c r="D50" s="62"/>
      <c r="E50" s="1161" t="s">
        <v>15</v>
      </c>
      <c r="F50" s="1161"/>
      <c r="G50" s="1161"/>
      <c r="H50" s="1161"/>
      <c r="I50" s="1161"/>
      <c r="J50" s="1162"/>
      <c r="K50" s="63">
        <v>8</v>
      </c>
      <c r="L50" s="64">
        <v>8</v>
      </c>
      <c r="M50" s="64">
        <v>6</v>
      </c>
      <c r="N50" s="64">
        <v>5</v>
      </c>
      <c r="O50" s="65">
        <v>5</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v>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1098</v>
      </c>
      <c r="L52" s="64">
        <v>1124</v>
      </c>
      <c r="M52" s="64">
        <v>1123</v>
      </c>
      <c r="N52" s="64">
        <v>1113</v>
      </c>
      <c r="O52" s="65">
        <v>997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165</v>
      </c>
      <c r="L53" s="69">
        <v>248</v>
      </c>
      <c r="M53" s="69">
        <v>267</v>
      </c>
      <c r="N53" s="69">
        <v>310</v>
      </c>
      <c r="O53" s="70">
        <v>307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w8KzLfjkSvy4Ato1UMxKk5E6rL5c1NYKLkXBKZkk/gsMwFq8yzBsjwbBvyNvt9PQOV5Opd+aG/kbvkUSx4mzA==" saltValue="NeGQPoV3JStXRkNU2w51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topLeftCell="A31"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12093</v>
      </c>
      <c r="J41" s="344">
        <v>12529</v>
      </c>
      <c r="K41" s="344">
        <v>12982</v>
      </c>
      <c r="L41" s="344">
        <v>12948</v>
      </c>
      <c r="M41" s="345">
        <v>13293</v>
      </c>
    </row>
    <row r="42" spans="2:13" ht="27.75" customHeight="1" x14ac:dyDescent="0.2">
      <c r="B42" s="1186"/>
      <c r="C42" s="1187"/>
      <c r="D42" s="106"/>
      <c r="E42" s="1192" t="s">
        <v>32</v>
      </c>
      <c r="F42" s="1192"/>
      <c r="G42" s="1192"/>
      <c r="H42" s="1193"/>
      <c r="I42" s="346">
        <v>328</v>
      </c>
      <c r="J42" s="347">
        <v>320</v>
      </c>
      <c r="K42" s="347">
        <v>312</v>
      </c>
      <c r="L42" s="347">
        <v>33</v>
      </c>
      <c r="M42" s="348">
        <v>29</v>
      </c>
    </row>
    <row r="43" spans="2:13" ht="27.75" customHeight="1" x14ac:dyDescent="0.2">
      <c r="B43" s="1186"/>
      <c r="C43" s="1187"/>
      <c r="D43" s="106"/>
      <c r="E43" s="1192" t="s">
        <v>33</v>
      </c>
      <c r="F43" s="1192"/>
      <c r="G43" s="1192"/>
      <c r="H43" s="1193"/>
      <c r="I43" s="346">
        <v>4867</v>
      </c>
      <c r="J43" s="347">
        <v>4757</v>
      </c>
      <c r="K43" s="347">
        <v>4508</v>
      </c>
      <c r="L43" s="347">
        <v>4245</v>
      </c>
      <c r="M43" s="348">
        <v>3851</v>
      </c>
    </row>
    <row r="44" spans="2:13" ht="27.75" customHeight="1" x14ac:dyDescent="0.2">
      <c r="B44" s="1186"/>
      <c r="C44" s="1187"/>
      <c r="D44" s="106"/>
      <c r="E44" s="1192" t="s">
        <v>34</v>
      </c>
      <c r="F44" s="1192"/>
      <c r="G44" s="1192"/>
      <c r="H44" s="1193"/>
      <c r="I44" s="346">
        <v>339</v>
      </c>
      <c r="J44" s="347">
        <v>295</v>
      </c>
      <c r="K44" s="347">
        <v>241</v>
      </c>
      <c r="L44" s="347">
        <v>191</v>
      </c>
      <c r="M44" s="348">
        <v>167</v>
      </c>
    </row>
    <row r="45" spans="2:13" ht="27.75" customHeight="1" x14ac:dyDescent="0.2">
      <c r="B45" s="1186"/>
      <c r="C45" s="1187"/>
      <c r="D45" s="106"/>
      <c r="E45" s="1192" t="s">
        <v>35</v>
      </c>
      <c r="F45" s="1192"/>
      <c r="G45" s="1192"/>
      <c r="H45" s="1193"/>
      <c r="I45" s="346">
        <v>1004</v>
      </c>
      <c r="J45" s="347">
        <v>1007</v>
      </c>
      <c r="K45" s="347">
        <v>989</v>
      </c>
      <c r="L45" s="347">
        <v>868</v>
      </c>
      <c r="M45" s="348">
        <v>761</v>
      </c>
    </row>
    <row r="46" spans="2:13" ht="27.75" customHeight="1" x14ac:dyDescent="0.2">
      <c r="B46" s="1186"/>
      <c r="C46" s="1187"/>
      <c r="D46" s="107"/>
      <c r="E46" s="1192" t="s">
        <v>36</v>
      </c>
      <c r="F46" s="1192"/>
      <c r="G46" s="1192"/>
      <c r="H46" s="1193"/>
      <c r="I46" s="346" t="s">
        <v>485</v>
      </c>
      <c r="J46" s="347" t="s">
        <v>485</v>
      </c>
      <c r="K46" s="347" t="s">
        <v>485</v>
      </c>
      <c r="L46" s="347" t="s">
        <v>485</v>
      </c>
      <c r="M46" s="348" t="s">
        <v>485</v>
      </c>
    </row>
    <row r="47" spans="2:13" ht="27.75" customHeight="1" x14ac:dyDescent="0.2">
      <c r="B47" s="1186"/>
      <c r="C47" s="1187"/>
      <c r="D47" s="108"/>
      <c r="E47" s="1194" t="s">
        <v>37</v>
      </c>
      <c r="F47" s="1195"/>
      <c r="G47" s="1195"/>
      <c r="H47" s="1196"/>
      <c r="I47" s="346" t="s">
        <v>485</v>
      </c>
      <c r="J47" s="347" t="s">
        <v>485</v>
      </c>
      <c r="K47" s="347" t="s">
        <v>485</v>
      </c>
      <c r="L47" s="347" t="s">
        <v>485</v>
      </c>
      <c r="M47" s="348" t="s">
        <v>485</v>
      </c>
    </row>
    <row r="48" spans="2:13" ht="27.75" customHeight="1" x14ac:dyDescent="0.2">
      <c r="B48" s="1186"/>
      <c r="C48" s="1187"/>
      <c r="D48" s="106"/>
      <c r="E48" s="1192" t="s">
        <v>38</v>
      </c>
      <c r="F48" s="1192"/>
      <c r="G48" s="1192"/>
      <c r="H48" s="1193"/>
      <c r="I48" s="346" t="s">
        <v>485</v>
      </c>
      <c r="J48" s="347" t="s">
        <v>485</v>
      </c>
      <c r="K48" s="347" t="s">
        <v>485</v>
      </c>
      <c r="L48" s="347" t="s">
        <v>485</v>
      </c>
      <c r="M48" s="348" t="s">
        <v>485</v>
      </c>
    </row>
    <row r="49" spans="2:13" ht="27.75" customHeight="1" x14ac:dyDescent="0.2">
      <c r="B49" s="1188"/>
      <c r="C49" s="1189"/>
      <c r="D49" s="106"/>
      <c r="E49" s="1192" t="s">
        <v>39</v>
      </c>
      <c r="F49" s="1192"/>
      <c r="G49" s="1192"/>
      <c r="H49" s="1193"/>
      <c r="I49" s="346" t="s">
        <v>485</v>
      </c>
      <c r="J49" s="347" t="s">
        <v>485</v>
      </c>
      <c r="K49" s="347" t="s">
        <v>485</v>
      </c>
      <c r="L49" s="347" t="s">
        <v>485</v>
      </c>
      <c r="M49" s="348" t="s">
        <v>485</v>
      </c>
    </row>
    <row r="50" spans="2:13" ht="27.75" customHeight="1" x14ac:dyDescent="0.2">
      <c r="B50" s="1197" t="s">
        <v>40</v>
      </c>
      <c r="C50" s="1198"/>
      <c r="D50" s="109"/>
      <c r="E50" s="1192" t="s">
        <v>41</v>
      </c>
      <c r="F50" s="1192"/>
      <c r="G50" s="1192"/>
      <c r="H50" s="1193"/>
      <c r="I50" s="346">
        <v>4065</v>
      </c>
      <c r="J50" s="347">
        <v>4475</v>
      </c>
      <c r="K50" s="347">
        <v>4342</v>
      </c>
      <c r="L50" s="347">
        <v>4204</v>
      </c>
      <c r="M50" s="348">
        <v>3978</v>
      </c>
    </row>
    <row r="51" spans="2:13" ht="27.75" customHeight="1" x14ac:dyDescent="0.2">
      <c r="B51" s="1186"/>
      <c r="C51" s="1187"/>
      <c r="D51" s="106"/>
      <c r="E51" s="1192" t="s">
        <v>42</v>
      </c>
      <c r="F51" s="1192"/>
      <c r="G51" s="1192"/>
      <c r="H51" s="1193"/>
      <c r="I51" s="346">
        <v>50</v>
      </c>
      <c r="J51" s="347">
        <v>28</v>
      </c>
      <c r="K51" s="347">
        <v>24</v>
      </c>
      <c r="L51" s="347">
        <v>10</v>
      </c>
      <c r="M51" s="348">
        <v>4</v>
      </c>
    </row>
    <row r="52" spans="2:13" ht="27.75" customHeight="1" x14ac:dyDescent="0.2">
      <c r="B52" s="1188"/>
      <c r="C52" s="1189"/>
      <c r="D52" s="106"/>
      <c r="E52" s="1192" t="s">
        <v>43</v>
      </c>
      <c r="F52" s="1192"/>
      <c r="G52" s="1192"/>
      <c r="H52" s="1193"/>
      <c r="I52" s="346">
        <v>13757</v>
      </c>
      <c r="J52" s="347">
        <v>13466</v>
      </c>
      <c r="K52" s="347">
        <v>13222</v>
      </c>
      <c r="L52" s="347">
        <v>12416</v>
      </c>
      <c r="M52" s="348">
        <v>11706</v>
      </c>
    </row>
    <row r="53" spans="2:13" ht="27.75" customHeight="1" thickBot="1" x14ac:dyDescent="0.25">
      <c r="B53" s="1199" t="s">
        <v>19</v>
      </c>
      <c r="C53" s="1200"/>
      <c r="D53" s="110"/>
      <c r="E53" s="1201" t="s">
        <v>44</v>
      </c>
      <c r="F53" s="1201"/>
      <c r="G53" s="1201"/>
      <c r="H53" s="1202"/>
      <c r="I53" s="349">
        <v>757</v>
      </c>
      <c r="J53" s="350">
        <v>940</v>
      </c>
      <c r="K53" s="350">
        <v>1443</v>
      </c>
      <c r="L53" s="350">
        <v>1654</v>
      </c>
      <c r="M53" s="351">
        <v>2412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rk9YpIl6rWaVWkfRPDdxCTTfA0RexKYD+b2x/XOVknWFoCmf0url0ql5cJujmHbgOZGbZ5tZr84S0M/kDC3iNw==" saltValue="0py4pQ/g4M+XWdDOtgMo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topLeftCell="F1" zoomScale="70" zoomScaleNormal="7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2277</v>
      </c>
      <c r="G55" s="352">
        <v>2078</v>
      </c>
      <c r="H55" s="353">
        <v>1879</v>
      </c>
    </row>
    <row r="56" spans="2:8" ht="52.5" customHeight="1" x14ac:dyDescent="0.2">
      <c r="B56" s="122"/>
      <c r="C56" s="1213" t="s">
        <v>47</v>
      </c>
      <c r="D56" s="1213"/>
      <c r="E56" s="1214"/>
      <c r="F56" s="354">
        <v>127</v>
      </c>
      <c r="G56" s="354">
        <v>159</v>
      </c>
      <c r="H56" s="355">
        <v>201</v>
      </c>
    </row>
    <row r="57" spans="2:8" ht="53.25" customHeight="1" x14ac:dyDescent="0.2">
      <c r="B57" s="122"/>
      <c r="C57" s="1215" t="s">
        <v>48</v>
      </c>
      <c r="D57" s="1215"/>
      <c r="E57" s="1216"/>
      <c r="F57" s="356">
        <v>2292</v>
      </c>
      <c r="G57" s="356">
        <v>2151</v>
      </c>
      <c r="H57" s="357">
        <v>2143</v>
      </c>
    </row>
    <row r="58" spans="2:8" ht="45.75" customHeight="1" x14ac:dyDescent="0.2">
      <c r="B58" s="123"/>
      <c r="C58" s="1203" t="s">
        <v>546</v>
      </c>
      <c r="D58" s="1204"/>
      <c r="E58" s="1205"/>
      <c r="F58" s="358">
        <v>878</v>
      </c>
      <c r="G58" s="358">
        <v>778</v>
      </c>
      <c r="H58" s="359">
        <v>709</v>
      </c>
    </row>
    <row r="59" spans="2:8" ht="45.75" customHeight="1" x14ac:dyDescent="0.2">
      <c r="B59" s="123"/>
      <c r="C59" s="1203" t="s">
        <v>547</v>
      </c>
      <c r="D59" s="1204"/>
      <c r="E59" s="1205"/>
      <c r="F59" s="358">
        <v>481</v>
      </c>
      <c r="G59" s="358">
        <v>415</v>
      </c>
      <c r="H59" s="359">
        <v>386</v>
      </c>
    </row>
    <row r="60" spans="2:8" ht="45.75" customHeight="1" x14ac:dyDescent="0.2">
      <c r="B60" s="123"/>
      <c r="C60" s="1203" t="s">
        <v>548</v>
      </c>
      <c r="D60" s="1204"/>
      <c r="E60" s="1205"/>
      <c r="F60" s="358">
        <v>271</v>
      </c>
      <c r="G60" s="358">
        <v>271</v>
      </c>
      <c r="H60" s="359">
        <v>271</v>
      </c>
    </row>
    <row r="61" spans="2:8" ht="45.75" customHeight="1" x14ac:dyDescent="0.2">
      <c r="B61" s="123"/>
      <c r="C61" s="1203" t="s">
        <v>549</v>
      </c>
      <c r="D61" s="1204"/>
      <c r="E61" s="1205"/>
      <c r="F61" s="358">
        <v>257</v>
      </c>
      <c r="G61" s="358">
        <v>257</v>
      </c>
      <c r="H61" s="359">
        <v>257</v>
      </c>
    </row>
    <row r="62" spans="2:8" ht="45.75" customHeight="1" thickBot="1" x14ac:dyDescent="0.25">
      <c r="B62" s="124"/>
      <c r="C62" s="1206" t="s">
        <v>550</v>
      </c>
      <c r="D62" s="1207"/>
      <c r="E62" s="1208"/>
      <c r="F62" s="360">
        <v>150</v>
      </c>
      <c r="G62" s="360">
        <v>169</v>
      </c>
      <c r="H62" s="361">
        <v>254</v>
      </c>
    </row>
    <row r="63" spans="2:8" ht="52.5" customHeight="1" thickBot="1" x14ac:dyDescent="0.25">
      <c r="B63" s="125"/>
      <c r="C63" s="1209" t="s">
        <v>49</v>
      </c>
      <c r="D63" s="1209"/>
      <c r="E63" s="1210"/>
      <c r="F63" s="362">
        <v>4696</v>
      </c>
      <c r="G63" s="362">
        <v>4388</v>
      </c>
      <c r="H63" s="363">
        <v>4223</v>
      </c>
    </row>
    <row r="64" spans="2:8" ht="13" x14ac:dyDescent="0.2"/>
  </sheetData>
  <sheetProtection algorithmName="SHA-512" hashValue="M5FJp7rZa7EbOy6wxhMNzBCTo7P7XXEY0nPuvNMATx2Q4kNGAdS+baXR1RLtMbAC7IonamIdWQ0+XmrQT/vuWA==" saltValue="rHn7Hc4huJvM4ik6SPR3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70216</v>
      </c>
      <c r="E3" s="144"/>
      <c r="F3" s="145">
        <v>53895</v>
      </c>
      <c r="G3" s="146"/>
      <c r="H3" s="147"/>
    </row>
    <row r="4" spans="1:8" x14ac:dyDescent="0.2">
      <c r="A4" s="148"/>
      <c r="B4" s="149"/>
      <c r="C4" s="150"/>
      <c r="D4" s="151">
        <v>42091</v>
      </c>
      <c r="E4" s="152"/>
      <c r="F4" s="153">
        <v>31224</v>
      </c>
      <c r="G4" s="154"/>
      <c r="H4" s="155"/>
    </row>
    <row r="5" spans="1:8" x14ac:dyDescent="0.2">
      <c r="A5" s="136" t="s">
        <v>518</v>
      </c>
      <c r="B5" s="141"/>
      <c r="C5" s="142"/>
      <c r="D5" s="143">
        <v>69482</v>
      </c>
      <c r="E5" s="144"/>
      <c r="F5" s="145">
        <v>56181</v>
      </c>
      <c r="G5" s="146"/>
      <c r="H5" s="147"/>
    </row>
    <row r="6" spans="1:8" x14ac:dyDescent="0.2">
      <c r="A6" s="148"/>
      <c r="B6" s="149"/>
      <c r="C6" s="150"/>
      <c r="D6" s="151">
        <v>34966</v>
      </c>
      <c r="E6" s="152"/>
      <c r="F6" s="153">
        <v>32039</v>
      </c>
      <c r="G6" s="154"/>
      <c r="H6" s="155"/>
    </row>
    <row r="7" spans="1:8" x14ac:dyDescent="0.2">
      <c r="A7" s="136" t="s">
        <v>519</v>
      </c>
      <c r="B7" s="141"/>
      <c r="C7" s="142"/>
      <c r="D7" s="143">
        <v>95917</v>
      </c>
      <c r="E7" s="144"/>
      <c r="F7" s="145">
        <v>47730</v>
      </c>
      <c r="G7" s="146"/>
      <c r="H7" s="147"/>
    </row>
    <row r="8" spans="1:8" x14ac:dyDescent="0.2">
      <c r="A8" s="148"/>
      <c r="B8" s="149"/>
      <c r="C8" s="150"/>
      <c r="D8" s="151">
        <v>45841</v>
      </c>
      <c r="E8" s="152"/>
      <c r="F8" s="153">
        <v>26378</v>
      </c>
      <c r="G8" s="154"/>
      <c r="H8" s="155"/>
    </row>
    <row r="9" spans="1:8" x14ac:dyDescent="0.2">
      <c r="A9" s="136" t="s">
        <v>520</v>
      </c>
      <c r="B9" s="141"/>
      <c r="C9" s="142"/>
      <c r="D9" s="143">
        <v>62056</v>
      </c>
      <c r="E9" s="144"/>
      <c r="F9" s="145">
        <v>61921</v>
      </c>
      <c r="G9" s="146"/>
      <c r="H9" s="147"/>
    </row>
    <row r="10" spans="1:8" x14ac:dyDescent="0.2">
      <c r="A10" s="148"/>
      <c r="B10" s="149"/>
      <c r="C10" s="150"/>
      <c r="D10" s="151">
        <v>51021</v>
      </c>
      <c r="E10" s="152"/>
      <c r="F10" s="153">
        <v>34719</v>
      </c>
      <c r="G10" s="154"/>
      <c r="H10" s="155"/>
    </row>
    <row r="11" spans="1:8" x14ac:dyDescent="0.2">
      <c r="A11" s="136" t="s">
        <v>521</v>
      </c>
      <c r="B11" s="141"/>
      <c r="C11" s="142"/>
      <c r="D11" s="143">
        <v>99739</v>
      </c>
      <c r="E11" s="144"/>
      <c r="F11" s="145">
        <v>62764</v>
      </c>
      <c r="G11" s="146"/>
      <c r="H11" s="147"/>
    </row>
    <row r="12" spans="1:8" x14ac:dyDescent="0.2">
      <c r="A12" s="148"/>
      <c r="B12" s="149"/>
      <c r="C12" s="156"/>
      <c r="D12" s="151">
        <v>68379</v>
      </c>
      <c r="E12" s="152"/>
      <c r="F12" s="153">
        <v>36476</v>
      </c>
      <c r="G12" s="154"/>
      <c r="H12" s="155"/>
    </row>
    <row r="13" spans="1:8" x14ac:dyDescent="0.2">
      <c r="A13" s="136"/>
      <c r="B13" s="141"/>
      <c r="C13" s="157"/>
      <c r="D13" s="158">
        <v>79482</v>
      </c>
      <c r="E13" s="159"/>
      <c r="F13" s="160">
        <v>56498</v>
      </c>
      <c r="G13" s="161"/>
      <c r="H13" s="147"/>
    </row>
    <row r="14" spans="1:8" x14ac:dyDescent="0.2">
      <c r="A14" s="148"/>
      <c r="B14" s="149"/>
      <c r="C14" s="150"/>
      <c r="D14" s="151">
        <v>48460</v>
      </c>
      <c r="E14" s="152"/>
      <c r="F14" s="153">
        <v>32167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6.26</v>
      </c>
      <c r="C19" s="162">
        <f>ROUND(VALUE(SUBSTITUTE(実質収支比率等に係る経年分析!G$48,"▲","-")),2)</f>
        <v>7.99</v>
      </c>
      <c r="D19" s="162">
        <f>ROUND(VALUE(SUBSTITUTE(実質収支比率等に係る経年分析!H$48,"▲","-")),2)</f>
        <v>7.44</v>
      </c>
      <c r="E19" s="162">
        <f>ROUND(VALUE(SUBSTITUTE(実質収支比率等に係る経年分析!I$48,"▲","-")),2)</f>
        <v>2.2400000000000002</v>
      </c>
      <c r="F19" s="162">
        <f>ROUND(VALUE(SUBSTITUTE(実質収支比率等に係る経年分析!J$48,"▲","-")),2)</f>
        <v>0.67</v>
      </c>
    </row>
    <row r="20" spans="1:11" x14ac:dyDescent="0.2">
      <c r="A20" s="162" t="s">
        <v>53</v>
      </c>
      <c r="B20" s="162">
        <f>ROUND(VALUE(SUBSTITUTE(実質収支比率等に係る経年分析!F$47,"▲","-")),2)</f>
        <v>35.299999999999997</v>
      </c>
      <c r="C20" s="162">
        <f>ROUND(VALUE(SUBSTITUTE(実質収支比率等に係る経年分析!G$47,"▲","-")),2)</f>
        <v>37.979999999999997</v>
      </c>
      <c r="D20" s="162">
        <f>ROUND(VALUE(SUBSTITUTE(実質収支比率等に係る経年分析!H$47,"▲","-")),2)</f>
        <v>37.65</v>
      </c>
      <c r="E20" s="162">
        <f>ROUND(VALUE(SUBSTITUTE(実質収支比率等に係る経年分析!I$47,"▲","-")),2)</f>
        <v>33.630000000000003</v>
      </c>
      <c r="F20" s="162">
        <f>ROUND(VALUE(SUBSTITUTE(実質収支比率等に係る経年分析!J$47,"▲","-")),2)</f>
        <v>30.11</v>
      </c>
    </row>
    <row r="21" spans="1:11" x14ac:dyDescent="0.2">
      <c r="A21" s="162" t="s">
        <v>54</v>
      </c>
      <c r="B21" s="162">
        <f>IF(ISNUMBER(VALUE(SUBSTITUTE(実質収支比率等に係る経年分析!F$49,"▲","-"))),ROUND(VALUE(SUBSTITUTE(実質収支比率等に係る経年分析!F$49,"▲","-")),2),NA())</f>
        <v>1.61</v>
      </c>
      <c r="C21" s="162">
        <f>IF(ISNUMBER(VALUE(SUBSTITUTE(実質収支比率等に係る経年分析!G$49,"▲","-"))),ROUND(VALUE(SUBSTITUTE(実質収支比率等に係る経年分析!G$49,"▲","-")),2),NA())</f>
        <v>6.36</v>
      </c>
      <c r="D21" s="162">
        <f>IF(ISNUMBER(VALUE(SUBSTITUTE(実質収支比率等に係る経年分析!H$49,"▲","-"))),ROUND(VALUE(SUBSTITUTE(実質収支比率等に係る経年分析!H$49,"▲","-")),2),NA())</f>
        <v>-2.37</v>
      </c>
      <c r="E21" s="162">
        <f>IF(ISNUMBER(VALUE(SUBSTITUTE(実質収支比率等に係る経年分析!I$49,"▲","-"))),ROUND(VALUE(SUBSTITUTE(実質収支比率等に係る経年分析!I$49,"▲","-")),2),NA())</f>
        <v>-8.2799999999999994</v>
      </c>
      <c r="F21" s="162">
        <f>IF(ISNUMBER(VALUE(SUBSTITUTE(実質収支比率等に係る経年分析!J$49,"▲","-"))),ROUND(VALUE(SUBSTITUTE(実質収支比率等に係る経年分析!J$49,"▲","-")),2),NA())</f>
        <v>-4.7300000000000004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土地取得造成事業特別会計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7.0000000000000007E-2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0.04</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0.38</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6.25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7.99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7.44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2.23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0.66</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1.1299999999999999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0.95</v>
      </c>
    </row>
    <row r="36" spans="1:16" x14ac:dyDescent="0.2">
      <c r="A36" s="163" t="str">
        <f>IF(連結実質赤字比率に係る赤字・黒字の構成分析!C$34="",NA(),連結実質赤字比率に係る赤字・黒字の構成分析!C$34)</f>
        <v>介護保険事業特別会計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0.24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0.56000000000000005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1098</v>
      </c>
      <c r="E42" s="164"/>
      <c r="F42" s="164"/>
      <c r="G42" s="164">
        <f>'実質公債費比率（分子）の構造'!L$52</f>
        <v>1124</v>
      </c>
      <c r="H42" s="164"/>
      <c r="I42" s="164"/>
      <c r="J42" s="164">
        <f>'実質公債費比率（分子）の構造'!M$52</f>
        <v>1123</v>
      </c>
      <c r="K42" s="164"/>
      <c r="L42" s="164"/>
      <c r="M42" s="164">
        <f>'実質公債費比率（分子）の構造'!N$52</f>
        <v>1113</v>
      </c>
      <c r="N42" s="164"/>
      <c r="O42" s="164"/>
      <c r="P42" s="164">
        <f>'実質公債費比率（分子）の構造'!O$52</f>
        <v>997</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2">
      <c r="A44" s="164" t="s">
        <v>62</v>
      </c>
      <c r="B44" s="164">
        <f>'実質公債費比率（分子）の構造'!K$50</f>
        <v>8</v>
      </c>
      <c r="C44" s="164"/>
      <c r="D44" s="164"/>
      <c r="E44" s="164">
        <f>'実質公債費比率（分子）の構造'!L$50</f>
        <v>8</v>
      </c>
      <c r="F44" s="164"/>
      <c r="G44" s="164"/>
      <c r="H44" s="164">
        <f>'実質公債費比率（分子）の構造'!M$50</f>
        <v>6</v>
      </c>
      <c r="I44" s="164"/>
      <c r="J44" s="164"/>
      <c r="K44" s="164">
        <f>'実質公債費比率（分子）の構造'!N$50</f>
        <v>5</v>
      </c>
      <c r="L44" s="164"/>
      <c r="M44" s="164"/>
      <c r="N44" s="164">
        <f>'実質公債費比率（分子）の構造'!O$50</f>
        <v>5</v>
      </c>
      <c r="O44" s="164"/>
      <c r="P44" s="164"/>
    </row>
    <row r="45" spans="1:16" x14ac:dyDescent="0.2">
      <c r="A45" s="164" t="s">
        <v>63</v>
      </c>
      <c r="B45" s="164">
        <f>'実質公債費比率（分子）の構造'!K$49</f>
        <v>59</v>
      </c>
      <c r="C45" s="164"/>
      <c r="D45" s="164"/>
      <c r="E45" s="164">
        <f>'実質公債費比率（分子）の構造'!L$49</f>
        <v>59</v>
      </c>
      <c r="F45" s="164"/>
      <c r="G45" s="164"/>
      <c r="H45" s="164">
        <f>'実質公債費比率（分子）の構造'!M$49</f>
        <v>54</v>
      </c>
      <c r="I45" s="164"/>
      <c r="J45" s="164"/>
      <c r="K45" s="164">
        <f>'実質公債費比率（分子）の構造'!N$49</f>
        <v>54</v>
      </c>
      <c r="L45" s="164"/>
      <c r="M45" s="164"/>
      <c r="N45" s="164">
        <f>'実質公債費比率（分子）の構造'!O$49</f>
        <v>42</v>
      </c>
      <c r="O45" s="164"/>
      <c r="P45" s="164"/>
    </row>
    <row r="46" spans="1:16" x14ac:dyDescent="0.2">
      <c r="A46" s="164" t="s">
        <v>64</v>
      </c>
      <c r="B46" s="164">
        <f>'実質公債費比率（分子）の構造'!K$48</f>
        <v>366</v>
      </c>
      <c r="C46" s="164"/>
      <c r="D46" s="164"/>
      <c r="E46" s="164">
        <f>'実質公債費比率（分子）の構造'!L$48</f>
        <v>382</v>
      </c>
      <c r="F46" s="164"/>
      <c r="G46" s="164"/>
      <c r="H46" s="164">
        <f>'実質公債費比率（分子）の構造'!M$48</f>
        <v>369</v>
      </c>
      <c r="I46" s="164"/>
      <c r="J46" s="164"/>
      <c r="K46" s="164">
        <f>'実質公債費比率（分子）の構造'!N$48</f>
        <v>379</v>
      </c>
      <c r="L46" s="164"/>
      <c r="M46" s="164"/>
      <c r="N46" s="164">
        <f>'実質公債費比率（分子）の構造'!O$48</f>
        <v>223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830</v>
      </c>
      <c r="C49" s="164"/>
      <c r="D49" s="164"/>
      <c r="E49" s="164">
        <f>'実質公債費比率（分子）の構造'!L$45</f>
        <v>923</v>
      </c>
      <c r="F49" s="164"/>
      <c r="G49" s="164"/>
      <c r="H49" s="164">
        <f>'実質公債費比率（分子）の構造'!M$45</f>
        <v>961</v>
      </c>
      <c r="I49" s="164"/>
      <c r="J49" s="164"/>
      <c r="K49" s="164">
        <f>'実質公債費比率（分子）の構造'!N$45</f>
        <v>985</v>
      </c>
      <c r="L49" s="164"/>
      <c r="M49" s="164"/>
      <c r="N49" s="164">
        <f>'実質公債費比率（分子）の構造'!O$45</f>
        <v>1034</v>
      </c>
      <c r="O49" s="164"/>
      <c r="P49" s="164"/>
    </row>
    <row r="50" spans="1:16" x14ac:dyDescent="0.2">
      <c r="A50" s="164" t="s">
        <v>67</v>
      </c>
      <c r="B50" s="164" t="e">
        <f>NA()</f>
        <v>#N/A</v>
      </c>
      <c r="C50" s="164">
        <f>IF(ISNUMBER('実質公債費比率（分子）の構造'!K$53),'実質公債費比率（分子）の構造'!K$53,NA())</f>
        <v>165</v>
      </c>
      <c r="D50" s="164" t="e">
        <f>NA()</f>
        <v>#N/A</v>
      </c>
      <c r="E50" s="164" t="e">
        <f>NA()</f>
        <v>#N/A</v>
      </c>
      <c r="F50" s="164">
        <f>IF(ISNUMBER('実質公債費比率（分子）の構造'!L$53),'実質公債費比率（分子）の構造'!L$53,NA())</f>
        <v>248</v>
      </c>
      <c r="G50" s="164" t="e">
        <f>NA()</f>
        <v>#N/A</v>
      </c>
      <c r="H50" s="164" t="e">
        <f>NA()</f>
        <v>#N/A</v>
      </c>
      <c r="I50" s="164">
        <f>IF(ISNUMBER('実質公債費比率（分子）の構造'!M$53),'実質公債費比率（分子）の構造'!M$53,NA())</f>
        <v>267</v>
      </c>
      <c r="J50" s="164" t="e">
        <f>NA()</f>
        <v>#N/A</v>
      </c>
      <c r="K50" s="164" t="e">
        <f>NA()</f>
        <v>#N/A</v>
      </c>
      <c r="L50" s="164">
        <f>IF(ISNUMBER('実質公債費比率（分子）の構造'!N$53),'実質公債費比率（分子）の構造'!N$53,NA())</f>
        <v>310</v>
      </c>
      <c r="M50" s="164" t="e">
        <f>NA()</f>
        <v>#N/A</v>
      </c>
      <c r="N50" s="164" t="e">
        <f>NA()</f>
        <v>#N/A</v>
      </c>
      <c r="O50" s="164">
        <f>IF(ISNUMBER('実質公債費比率（分子）の構造'!O$53),'実質公債費比率（分子）の構造'!O$53,NA())</f>
        <v>307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13757</v>
      </c>
      <c r="E56" s="163"/>
      <c r="F56" s="163"/>
      <c r="G56" s="163">
        <f>'将来負担比率（分子）の構造'!J$52</f>
        <v>13466</v>
      </c>
      <c r="H56" s="163"/>
      <c r="I56" s="163"/>
      <c r="J56" s="163">
        <f>'将来負担比率（分子）の構造'!K$52</f>
        <v>13222</v>
      </c>
      <c r="K56" s="163"/>
      <c r="L56" s="163"/>
      <c r="M56" s="163">
        <f>'将来負担比率（分子）の構造'!L$52</f>
        <v>12416</v>
      </c>
      <c r="N56" s="163"/>
      <c r="O56" s="163"/>
      <c r="P56" s="163">
        <f>'将来負担比率（分子）の構造'!M$52</f>
        <v>11706</v>
      </c>
    </row>
    <row r="57" spans="1:16" x14ac:dyDescent="0.2">
      <c r="A57" s="163" t="s">
        <v>42</v>
      </c>
      <c r="B57" s="163"/>
      <c r="C57" s="163"/>
      <c r="D57" s="163">
        <f>'将来負担比率（分子）の構造'!I$51</f>
        <v>50</v>
      </c>
      <c r="E57" s="163"/>
      <c r="F57" s="163"/>
      <c r="G57" s="163">
        <f>'将来負担比率（分子）の構造'!J$51</f>
        <v>28</v>
      </c>
      <c r="H57" s="163"/>
      <c r="I57" s="163"/>
      <c r="J57" s="163">
        <f>'将来負担比率（分子）の構造'!K$51</f>
        <v>24</v>
      </c>
      <c r="K57" s="163"/>
      <c r="L57" s="163"/>
      <c r="M57" s="163">
        <f>'将来負担比率（分子）の構造'!L$51</f>
        <v>10</v>
      </c>
      <c r="N57" s="163"/>
      <c r="O57" s="163"/>
      <c r="P57" s="163">
        <f>'将来負担比率（分子）の構造'!M$51</f>
        <v>4</v>
      </c>
    </row>
    <row r="58" spans="1:16" x14ac:dyDescent="0.2">
      <c r="A58" s="163" t="s">
        <v>41</v>
      </c>
      <c r="B58" s="163"/>
      <c r="C58" s="163"/>
      <c r="D58" s="163">
        <f>'将来負担比率（分子）の構造'!I$50</f>
        <v>4065</v>
      </c>
      <c r="E58" s="163"/>
      <c r="F58" s="163"/>
      <c r="G58" s="163">
        <f>'将来負担比率（分子）の構造'!J$50</f>
        <v>4475</v>
      </c>
      <c r="H58" s="163"/>
      <c r="I58" s="163"/>
      <c r="J58" s="163">
        <f>'将来負担比率（分子）の構造'!K$50</f>
        <v>4342</v>
      </c>
      <c r="K58" s="163"/>
      <c r="L58" s="163"/>
      <c r="M58" s="163">
        <f>'将来負担比率（分子）の構造'!L$50</f>
        <v>4204</v>
      </c>
      <c r="N58" s="163"/>
      <c r="O58" s="163"/>
      <c r="P58" s="163">
        <f>'将来負担比率（分子）の構造'!M$50</f>
        <v>3978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1004</v>
      </c>
      <c r="C62" s="163"/>
      <c r="D62" s="163"/>
      <c r="E62" s="163">
        <f>'将来負担比率（分子）の構造'!J$45</f>
        <v>1007</v>
      </c>
      <c r="F62" s="163"/>
      <c r="G62" s="163"/>
      <c r="H62" s="163">
        <f>'将来負担比率（分子）の構造'!K$45</f>
        <v>989</v>
      </c>
      <c r="I62" s="163"/>
      <c r="J62" s="163"/>
      <c r="K62" s="163">
        <f>'将来負担比率（分子）の構造'!L$45</f>
        <v>868</v>
      </c>
      <c r="L62" s="163"/>
      <c r="M62" s="163"/>
      <c r="N62" s="163">
        <f>'将来負担比率（分子）の構造'!M$45</f>
        <v>761</v>
      </c>
      <c r="O62" s="163"/>
      <c r="P62" s="163"/>
    </row>
    <row r="63" spans="1:16" x14ac:dyDescent="0.2">
      <c r="A63" s="163" t="s">
        <v>34</v>
      </c>
      <c r="B63" s="163">
        <f>'将来負担比率（分子）の構造'!I$44</f>
        <v>339</v>
      </c>
      <c r="C63" s="163"/>
      <c r="D63" s="163"/>
      <c r="E63" s="163">
        <f>'将来負担比率（分子）の構造'!J$44</f>
        <v>295</v>
      </c>
      <c r="F63" s="163"/>
      <c r="G63" s="163"/>
      <c r="H63" s="163">
        <f>'将来負担比率（分子）の構造'!K$44</f>
        <v>241</v>
      </c>
      <c r="I63" s="163"/>
      <c r="J63" s="163"/>
      <c r="K63" s="163">
        <f>'将来負担比率（分子）の構造'!L$44</f>
        <v>191</v>
      </c>
      <c r="L63" s="163"/>
      <c r="M63" s="163"/>
      <c r="N63" s="163">
        <f>'将来負担比率（分子）の構造'!M$44</f>
        <v>167</v>
      </c>
      <c r="O63" s="163"/>
      <c r="P63" s="163"/>
    </row>
    <row r="64" spans="1:16" x14ac:dyDescent="0.2">
      <c r="A64" s="163" t="s">
        <v>33</v>
      </c>
      <c r="B64" s="163">
        <f>'将来負担比率（分子）の構造'!I$43</f>
        <v>4867</v>
      </c>
      <c r="C64" s="163"/>
      <c r="D64" s="163"/>
      <c r="E64" s="163">
        <f>'将来負担比率（分子）の構造'!J$43</f>
        <v>4757</v>
      </c>
      <c r="F64" s="163"/>
      <c r="G64" s="163"/>
      <c r="H64" s="163">
        <f>'将来負担比率（分子）の構造'!K$43</f>
        <v>4508</v>
      </c>
      <c r="I64" s="163"/>
      <c r="J64" s="163"/>
      <c r="K64" s="163">
        <f>'将来負担比率（分子）の構造'!L$43</f>
        <v>4245</v>
      </c>
      <c r="L64" s="163"/>
      <c r="M64" s="163"/>
      <c r="N64" s="163">
        <f>'将来負担比率（分子）の構造'!M$43</f>
        <v>3851</v>
      </c>
      <c r="O64" s="163"/>
      <c r="P64" s="163"/>
    </row>
    <row r="65" spans="1:16" x14ac:dyDescent="0.2">
      <c r="A65" s="163" t="s">
        <v>32</v>
      </c>
      <c r="B65" s="163">
        <f>'将来負担比率（分子）の構造'!I$42</f>
        <v>328</v>
      </c>
      <c r="C65" s="163"/>
      <c r="D65" s="163"/>
      <c r="E65" s="163">
        <f>'将来負担比率（分子）の構造'!J$42</f>
        <v>320</v>
      </c>
      <c r="F65" s="163"/>
      <c r="G65" s="163"/>
      <c r="H65" s="163">
        <f>'将来負担比率（分子）の構造'!K$42</f>
        <v>312</v>
      </c>
      <c r="I65" s="163"/>
      <c r="J65" s="163"/>
      <c r="K65" s="163">
        <f>'将来負担比率（分子）の構造'!L$42</f>
        <v>33</v>
      </c>
      <c r="L65" s="163"/>
      <c r="M65" s="163"/>
      <c r="N65" s="163">
        <f>'将来負担比率（分子）の構造'!M$42</f>
        <v>29</v>
      </c>
      <c r="O65" s="163"/>
      <c r="P65" s="163"/>
    </row>
    <row r="66" spans="1:16" x14ac:dyDescent="0.2">
      <c r="A66" s="163" t="s">
        <v>31</v>
      </c>
      <c r="B66" s="163">
        <f>'将来負担比率（分子）の構造'!I$41</f>
        <v>12093</v>
      </c>
      <c r="C66" s="163"/>
      <c r="D66" s="163"/>
      <c r="E66" s="163">
        <f>'将来負担比率（分子）の構造'!J$41</f>
        <v>12529</v>
      </c>
      <c r="F66" s="163"/>
      <c r="G66" s="163"/>
      <c r="H66" s="163">
        <f>'将来負担比率（分子）の構造'!K$41</f>
        <v>12982</v>
      </c>
      <c r="I66" s="163"/>
      <c r="J66" s="163"/>
      <c r="K66" s="163">
        <f>'将来負担比率（分子）の構造'!L$41</f>
        <v>12948</v>
      </c>
      <c r="L66" s="163"/>
      <c r="M66" s="163"/>
      <c r="N66" s="163">
        <f>'将来負担比率（分子）の構造'!M$41</f>
        <v>13293</v>
      </c>
      <c r="O66" s="163"/>
      <c r="P66" s="163"/>
    </row>
    <row r="67" spans="1:16" x14ac:dyDescent="0.2">
      <c r="A67" s="163" t="s">
        <v>71</v>
      </c>
      <c r="B67" s="163" t="e">
        <f>NA()</f>
        <v>#N/A</v>
      </c>
      <c r="C67" s="163">
        <f>IF(ISNUMBER('将来負担比率（分子）の構造'!I$53), IF('将来負担比率（分子）の構造'!I$53 &lt; 0, 0, '将来負担比率（分子）の構造'!I$53), NA())</f>
        <v>757</v>
      </c>
      <c r="D67" s="163" t="e">
        <f>NA()</f>
        <v>#N/A</v>
      </c>
      <c r="E67" s="163" t="e">
        <f>NA()</f>
        <v>#N/A</v>
      </c>
      <c r="F67" s="163">
        <f>IF(ISNUMBER('将来負担比率（分子）の構造'!J$53), IF('将来負担比率（分子）の構造'!J$53 &lt; 0, 0, '将来負担比率（分子）の構造'!J$53), NA())</f>
        <v>940</v>
      </c>
      <c r="G67" s="163" t="e">
        <f>NA()</f>
        <v>#N/A</v>
      </c>
      <c r="H67" s="163" t="e">
        <f>NA()</f>
        <v>#N/A</v>
      </c>
      <c r="I67" s="163">
        <f>IF(ISNUMBER('将来負担比率（分子）の構造'!K$53), IF('将来負担比率（分子）の構造'!K$53 &lt; 0, 0, '将来負担比率（分子）の構造'!K$53), NA())</f>
        <v>1443</v>
      </c>
      <c r="J67" s="163" t="e">
        <f>NA()</f>
        <v>#N/A</v>
      </c>
      <c r="K67" s="163" t="e">
        <f>NA()</f>
        <v>#N/A</v>
      </c>
      <c r="L67" s="163">
        <f>IF(ISNUMBER('将来負担比率（分子）の構造'!L$53), IF('将来負担比率（分子）の構造'!L$53 &lt; 0, 0, '将来負担比率（分子）の構造'!L$53), NA())</f>
        <v>1654</v>
      </c>
      <c r="M67" s="163" t="e">
        <f>NA()</f>
        <v>#N/A</v>
      </c>
      <c r="N67" s="163" t="e">
        <f>NA()</f>
        <v>#N/A</v>
      </c>
      <c r="O67" s="163">
        <f>IF(ISNUMBER('将来負担比率（分子）の構造'!M$53), IF('将来負担比率（分子）の構造'!M$53 &lt; 0, 0, '将来負担比率（分子）の構造'!M$53), NA())</f>
        <v>2412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2277</v>
      </c>
      <c r="C72" s="167">
        <f>基金残高に係る経年分析!G55</f>
        <v>2078</v>
      </c>
      <c r="D72" s="167">
        <f>基金残高に係る経年分析!H55</f>
        <v>1879</v>
      </c>
    </row>
    <row r="73" spans="1:16" x14ac:dyDescent="0.2">
      <c r="A73" s="166" t="s">
        <v>74</v>
      </c>
      <c r="B73" s="167">
        <f>基金残高に係る経年分析!F56</f>
        <v>127</v>
      </c>
      <c r="C73" s="167">
        <f>基金残高に係る経年分析!G56</f>
        <v>159</v>
      </c>
      <c r="D73" s="167">
        <f>基金残高に係る経年分析!H56</f>
        <v>201</v>
      </c>
    </row>
    <row r="74" spans="1:16" x14ac:dyDescent="0.2">
      <c r="A74" s="166" t="s">
        <v>75</v>
      </c>
      <c r="B74" s="167">
        <f>基金残高に係る経年分析!F57</f>
        <v>2292</v>
      </c>
      <c r="C74" s="167">
        <f>基金残高に係る経年分析!G57</f>
        <v>2151</v>
      </c>
      <c r="D74" s="167">
        <f>基金残高に係る経年分析!H57</f>
        <v>2143</v>
      </c>
    </row>
  </sheetData>
  <sheetProtection algorithmName="SHA-512" hashValue="ktW4bgKWdx+SlkWAxyx49H1a9EA1mqcvKaj2yjHOQuRs3uQWXy1heUh4e6zrPfiaonYHjgxLLSo0rqApxrKWGg==" saltValue="EFF3qBUh/F1MMyV3lJHW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3321625</v>
      </c>
      <c r="S5" s="613"/>
      <c r="T5" s="613"/>
      <c r="U5" s="613"/>
      <c r="V5" s="613"/>
      <c r="W5" s="613"/>
      <c r="X5" s="613"/>
      <c r="Y5" s="614"/>
      <c r="Z5" s="615">
        <v>27.7</v>
      </c>
      <c r="AA5" s="615"/>
      <c r="AB5" s="615"/>
      <c r="AC5" s="615"/>
      <c r="AD5" s="616">
        <v>3321625</v>
      </c>
      <c r="AE5" s="616"/>
      <c r="AF5" s="616"/>
      <c r="AG5" s="616"/>
      <c r="AH5" s="616"/>
      <c r="AI5" s="616"/>
      <c r="AJ5" s="616"/>
      <c r="AK5" s="616"/>
      <c r="AL5" s="617">
        <v>50.4</v>
      </c>
      <c r="AM5" s="618"/>
      <c r="AN5" s="618"/>
      <c r="AO5" s="619"/>
      <c r="AP5" s="609" t="s">
        <v>216</v>
      </c>
      <c r="AQ5" s="610"/>
      <c r="AR5" s="610"/>
      <c r="AS5" s="610"/>
      <c r="AT5" s="610"/>
      <c r="AU5" s="610"/>
      <c r="AV5" s="610"/>
      <c r="AW5" s="610"/>
      <c r="AX5" s="610"/>
      <c r="AY5" s="610"/>
      <c r="AZ5" s="610"/>
      <c r="BA5" s="610"/>
      <c r="BB5" s="610"/>
      <c r="BC5" s="610"/>
      <c r="BD5" s="610"/>
      <c r="BE5" s="610"/>
      <c r="BF5" s="611"/>
      <c r="BG5" s="623">
        <v>3321625</v>
      </c>
      <c r="BH5" s="624"/>
      <c r="BI5" s="624"/>
      <c r="BJ5" s="624"/>
      <c r="BK5" s="624"/>
      <c r="BL5" s="624"/>
      <c r="BM5" s="624"/>
      <c r="BN5" s="625"/>
      <c r="BO5" s="626">
        <v>100</v>
      </c>
      <c r="BP5" s="626"/>
      <c r="BQ5" s="626"/>
      <c r="BR5" s="626"/>
      <c r="BS5" s="627">
        <v>106099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81128</v>
      </c>
      <c r="S6" s="624"/>
      <c r="T6" s="624"/>
      <c r="U6" s="624"/>
      <c r="V6" s="624"/>
      <c r="W6" s="624"/>
      <c r="X6" s="624"/>
      <c r="Y6" s="625"/>
      <c r="Z6" s="626">
        <v>0.7</v>
      </c>
      <c r="AA6" s="626"/>
      <c r="AB6" s="626"/>
      <c r="AC6" s="626"/>
      <c r="AD6" s="627">
        <v>81128</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3321625</v>
      </c>
      <c r="BH6" s="624"/>
      <c r="BI6" s="624"/>
      <c r="BJ6" s="624"/>
      <c r="BK6" s="624"/>
      <c r="BL6" s="624"/>
      <c r="BM6" s="624"/>
      <c r="BN6" s="625"/>
      <c r="BO6" s="626">
        <v>100</v>
      </c>
      <c r="BP6" s="626"/>
      <c r="BQ6" s="626"/>
      <c r="BR6" s="626"/>
      <c r="BS6" s="627">
        <v>106099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107522</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107522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1513</v>
      </c>
      <c r="S7" s="624"/>
      <c r="T7" s="624"/>
      <c r="U7" s="624"/>
      <c r="V7" s="624"/>
      <c r="W7" s="624"/>
      <c r="X7" s="624"/>
      <c r="Y7" s="625"/>
      <c r="Z7" s="626">
        <v>0</v>
      </c>
      <c r="AA7" s="626"/>
      <c r="AB7" s="626"/>
      <c r="AC7" s="626"/>
      <c r="AD7" s="627">
        <v>1513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1471132</v>
      </c>
      <c r="BH7" s="624"/>
      <c r="BI7" s="624"/>
      <c r="BJ7" s="624"/>
      <c r="BK7" s="624"/>
      <c r="BL7" s="624"/>
      <c r="BM7" s="624"/>
      <c r="BN7" s="625"/>
      <c r="BO7" s="626">
        <v>44.3</v>
      </c>
      <c r="BP7" s="626"/>
      <c r="BQ7" s="626"/>
      <c r="BR7" s="626"/>
      <c r="BS7" s="627">
        <v>106099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2072529</v>
      </c>
      <c r="CS7" s="624"/>
      <c r="CT7" s="624"/>
      <c r="CU7" s="624"/>
      <c r="CV7" s="624"/>
      <c r="CW7" s="624"/>
      <c r="CX7" s="624"/>
      <c r="CY7" s="625"/>
      <c r="CZ7" s="626">
        <v>17.399999999999999</v>
      </c>
      <c r="DA7" s="626"/>
      <c r="DB7" s="626"/>
      <c r="DC7" s="626"/>
      <c r="DD7" s="632">
        <v>547154</v>
      </c>
      <c r="DE7" s="624"/>
      <c r="DF7" s="624"/>
      <c r="DG7" s="624"/>
      <c r="DH7" s="624"/>
      <c r="DI7" s="624"/>
      <c r="DJ7" s="624"/>
      <c r="DK7" s="624"/>
      <c r="DL7" s="624"/>
      <c r="DM7" s="624"/>
      <c r="DN7" s="624"/>
      <c r="DO7" s="624"/>
      <c r="DP7" s="625"/>
      <c r="DQ7" s="632">
        <v>1330944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26366</v>
      </c>
      <c r="S8" s="624"/>
      <c r="T8" s="624"/>
      <c r="U8" s="624"/>
      <c r="V8" s="624"/>
      <c r="W8" s="624"/>
      <c r="X8" s="624"/>
      <c r="Y8" s="625"/>
      <c r="Z8" s="626">
        <v>0.2</v>
      </c>
      <c r="AA8" s="626"/>
      <c r="AB8" s="626"/>
      <c r="AC8" s="626"/>
      <c r="AD8" s="627">
        <v>26366</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33901</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3756054</v>
      </c>
      <c r="CS8" s="624"/>
      <c r="CT8" s="624"/>
      <c r="CU8" s="624"/>
      <c r="CV8" s="624"/>
      <c r="CW8" s="624"/>
      <c r="CX8" s="624"/>
      <c r="CY8" s="625"/>
      <c r="CZ8" s="626">
        <v>31.5</v>
      </c>
      <c r="DA8" s="626"/>
      <c r="DB8" s="626"/>
      <c r="DC8" s="626"/>
      <c r="DD8" s="632">
        <v>97201</v>
      </c>
      <c r="DE8" s="624"/>
      <c r="DF8" s="624"/>
      <c r="DG8" s="624"/>
      <c r="DH8" s="624"/>
      <c r="DI8" s="624"/>
      <c r="DJ8" s="624"/>
      <c r="DK8" s="624"/>
      <c r="DL8" s="624"/>
      <c r="DM8" s="624"/>
      <c r="DN8" s="624"/>
      <c r="DO8" s="624"/>
      <c r="DP8" s="625"/>
      <c r="DQ8" s="632">
        <v>2024507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32660</v>
      </c>
      <c r="S9" s="624"/>
      <c r="T9" s="624"/>
      <c r="U9" s="624"/>
      <c r="V9" s="624"/>
      <c r="W9" s="624"/>
      <c r="X9" s="624"/>
      <c r="Y9" s="625"/>
      <c r="Z9" s="626">
        <v>0.3</v>
      </c>
      <c r="AA9" s="626"/>
      <c r="AB9" s="626"/>
      <c r="AC9" s="626"/>
      <c r="AD9" s="627">
        <v>32660</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968633</v>
      </c>
      <c r="BH9" s="624"/>
      <c r="BI9" s="624"/>
      <c r="BJ9" s="624"/>
      <c r="BK9" s="624"/>
      <c r="BL9" s="624"/>
      <c r="BM9" s="624"/>
      <c r="BN9" s="625"/>
      <c r="BO9" s="626">
        <v>29.2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747487</v>
      </c>
      <c r="CS9" s="624"/>
      <c r="CT9" s="624"/>
      <c r="CU9" s="624"/>
      <c r="CV9" s="624"/>
      <c r="CW9" s="624"/>
      <c r="CX9" s="624"/>
      <c r="CY9" s="625"/>
      <c r="CZ9" s="626">
        <v>6.3</v>
      </c>
      <c r="DA9" s="626"/>
      <c r="DB9" s="626"/>
      <c r="DC9" s="626"/>
      <c r="DD9" s="632">
        <v>332</v>
      </c>
      <c r="DE9" s="624"/>
      <c r="DF9" s="624"/>
      <c r="DG9" s="624"/>
      <c r="DH9" s="624"/>
      <c r="DI9" s="624"/>
      <c r="DJ9" s="624"/>
      <c r="DK9" s="624"/>
      <c r="DL9" s="624"/>
      <c r="DM9" s="624"/>
      <c r="DN9" s="624"/>
      <c r="DO9" s="624"/>
      <c r="DP9" s="625"/>
      <c r="DQ9" s="632">
        <v>652895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76049</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1701</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1476</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526810</v>
      </c>
      <c r="S11" s="624"/>
      <c r="T11" s="624"/>
      <c r="U11" s="624"/>
      <c r="V11" s="624"/>
      <c r="W11" s="624"/>
      <c r="X11" s="624"/>
      <c r="Y11" s="625"/>
      <c r="Z11" s="628">
        <v>4.4000000000000004</v>
      </c>
      <c r="AA11" s="629"/>
      <c r="AB11" s="629"/>
      <c r="AC11" s="635"/>
      <c r="AD11" s="632">
        <v>526810</v>
      </c>
      <c r="AE11" s="624"/>
      <c r="AF11" s="624"/>
      <c r="AG11" s="624"/>
      <c r="AH11" s="624"/>
      <c r="AI11" s="624"/>
      <c r="AJ11" s="624"/>
      <c r="AK11" s="625"/>
      <c r="AL11" s="628">
        <v>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392549</v>
      </c>
      <c r="BH11" s="624"/>
      <c r="BI11" s="624"/>
      <c r="BJ11" s="624"/>
      <c r="BK11" s="624"/>
      <c r="BL11" s="624"/>
      <c r="BM11" s="624"/>
      <c r="BN11" s="625"/>
      <c r="BO11" s="626">
        <v>11.8</v>
      </c>
      <c r="BP11" s="626"/>
      <c r="BQ11" s="626"/>
      <c r="BR11" s="626"/>
      <c r="BS11" s="627">
        <v>106099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560489</v>
      </c>
      <c r="CS11" s="624"/>
      <c r="CT11" s="624"/>
      <c r="CU11" s="624"/>
      <c r="CV11" s="624"/>
      <c r="CW11" s="624"/>
      <c r="CX11" s="624"/>
      <c r="CY11" s="625"/>
      <c r="CZ11" s="626">
        <v>4.7</v>
      </c>
      <c r="DA11" s="626"/>
      <c r="DB11" s="626"/>
      <c r="DC11" s="626"/>
      <c r="DD11" s="632">
        <v>354628</v>
      </c>
      <c r="DE11" s="624"/>
      <c r="DF11" s="624"/>
      <c r="DG11" s="624"/>
      <c r="DH11" s="624"/>
      <c r="DI11" s="624"/>
      <c r="DJ11" s="624"/>
      <c r="DK11" s="624"/>
      <c r="DL11" s="624"/>
      <c r="DM11" s="624"/>
      <c r="DN11" s="624"/>
      <c r="DO11" s="624"/>
      <c r="DP11" s="625"/>
      <c r="DQ11" s="632">
        <v>171246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1603465</v>
      </c>
      <c r="BH12" s="624"/>
      <c r="BI12" s="624"/>
      <c r="BJ12" s="624"/>
      <c r="BK12" s="624"/>
      <c r="BL12" s="624"/>
      <c r="BM12" s="624"/>
      <c r="BN12" s="625"/>
      <c r="BO12" s="626">
        <v>48.3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186090</v>
      </c>
      <c r="CS12" s="624"/>
      <c r="CT12" s="624"/>
      <c r="CU12" s="624"/>
      <c r="CV12" s="624"/>
      <c r="CW12" s="624"/>
      <c r="CX12" s="624"/>
      <c r="CY12" s="625"/>
      <c r="CZ12" s="626">
        <v>1.6</v>
      </c>
      <c r="DA12" s="626"/>
      <c r="DB12" s="626"/>
      <c r="DC12" s="626"/>
      <c r="DD12" s="632" t="s">
        <v>122</v>
      </c>
      <c r="DE12" s="624"/>
      <c r="DF12" s="624"/>
      <c r="DG12" s="624"/>
      <c r="DH12" s="624"/>
      <c r="DI12" s="624"/>
      <c r="DJ12" s="624"/>
      <c r="DK12" s="624"/>
      <c r="DL12" s="624"/>
      <c r="DM12" s="624"/>
      <c r="DN12" s="624"/>
      <c r="DO12" s="624"/>
      <c r="DP12" s="625"/>
      <c r="DQ12" s="632">
        <v>177542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1603465</v>
      </c>
      <c r="BH13" s="624"/>
      <c r="BI13" s="624"/>
      <c r="BJ13" s="624"/>
      <c r="BK13" s="624"/>
      <c r="BL13" s="624"/>
      <c r="BM13" s="624"/>
      <c r="BN13" s="625"/>
      <c r="BO13" s="626">
        <v>48.3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1238271</v>
      </c>
      <c r="CS13" s="624"/>
      <c r="CT13" s="624"/>
      <c r="CU13" s="624"/>
      <c r="CV13" s="624"/>
      <c r="CW13" s="624"/>
      <c r="CX13" s="624"/>
      <c r="CY13" s="625"/>
      <c r="CZ13" s="626">
        <v>10.4</v>
      </c>
      <c r="DA13" s="626"/>
      <c r="DB13" s="626"/>
      <c r="DC13" s="626"/>
      <c r="DD13" s="632">
        <v>803176</v>
      </c>
      <c r="DE13" s="624"/>
      <c r="DF13" s="624"/>
      <c r="DG13" s="624"/>
      <c r="DH13" s="624"/>
      <c r="DI13" s="624"/>
      <c r="DJ13" s="624"/>
      <c r="DK13" s="624"/>
      <c r="DL13" s="624"/>
      <c r="DM13" s="624"/>
      <c r="DN13" s="624"/>
      <c r="DO13" s="624"/>
      <c r="DP13" s="625"/>
      <c r="DQ13" s="632">
        <v>580755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97563</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455726</v>
      </c>
      <c r="CS14" s="624"/>
      <c r="CT14" s="624"/>
      <c r="CU14" s="624"/>
      <c r="CV14" s="624"/>
      <c r="CW14" s="624"/>
      <c r="CX14" s="624"/>
      <c r="CY14" s="625"/>
      <c r="CZ14" s="626">
        <v>3.8</v>
      </c>
      <c r="DA14" s="626"/>
      <c r="DB14" s="626"/>
      <c r="DC14" s="626"/>
      <c r="DD14" s="632">
        <v>9017</v>
      </c>
      <c r="DE14" s="624"/>
      <c r="DF14" s="624"/>
      <c r="DG14" s="624"/>
      <c r="DH14" s="624"/>
      <c r="DI14" s="624"/>
      <c r="DJ14" s="624"/>
      <c r="DK14" s="624"/>
      <c r="DL14" s="624"/>
      <c r="DM14" s="624"/>
      <c r="DN14" s="624"/>
      <c r="DO14" s="624"/>
      <c r="DP14" s="625"/>
      <c r="DQ14" s="632">
        <v>453116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15272</v>
      </c>
      <c r="S15" s="624"/>
      <c r="T15" s="624"/>
      <c r="U15" s="624"/>
      <c r="V15" s="624"/>
      <c r="W15" s="624"/>
      <c r="X15" s="624"/>
      <c r="Y15" s="625"/>
      <c r="Z15" s="626">
        <v>0.1</v>
      </c>
      <c r="AA15" s="626"/>
      <c r="AB15" s="626"/>
      <c r="AC15" s="626"/>
      <c r="AD15" s="627">
        <v>15272</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149465</v>
      </c>
      <c r="BH15" s="624"/>
      <c r="BI15" s="624"/>
      <c r="BJ15" s="624"/>
      <c r="BK15" s="624"/>
      <c r="BL15" s="624"/>
      <c r="BM15" s="624"/>
      <c r="BN15" s="625"/>
      <c r="BO15" s="626">
        <v>4.5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1758001</v>
      </c>
      <c r="CS15" s="624"/>
      <c r="CT15" s="624"/>
      <c r="CU15" s="624"/>
      <c r="CV15" s="624"/>
      <c r="CW15" s="624"/>
      <c r="CX15" s="624"/>
      <c r="CY15" s="625"/>
      <c r="CZ15" s="626">
        <v>14.8</v>
      </c>
      <c r="DA15" s="626"/>
      <c r="DB15" s="626"/>
      <c r="DC15" s="626"/>
      <c r="DD15" s="632">
        <v>287210</v>
      </c>
      <c r="DE15" s="624"/>
      <c r="DF15" s="624"/>
      <c r="DG15" s="624"/>
      <c r="DH15" s="624"/>
      <c r="DI15" s="624"/>
      <c r="DJ15" s="624"/>
      <c r="DK15" s="624"/>
      <c r="DL15" s="624"/>
      <c r="DM15" s="624"/>
      <c r="DN15" s="624"/>
      <c r="DO15" s="624"/>
      <c r="DP15" s="625"/>
      <c r="DQ15" s="632">
        <v>1185755</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65937</v>
      </c>
      <c r="S16" s="624"/>
      <c r="T16" s="624"/>
      <c r="U16" s="624"/>
      <c r="V16" s="624"/>
      <c r="W16" s="624"/>
      <c r="X16" s="624"/>
      <c r="Y16" s="625"/>
      <c r="Z16" s="626">
        <v>0.5</v>
      </c>
      <c r="AA16" s="626"/>
      <c r="AB16" s="626"/>
      <c r="AC16" s="626"/>
      <c r="AD16" s="627">
        <v>65937</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129021</v>
      </c>
      <c r="S17" s="624"/>
      <c r="T17" s="624"/>
      <c r="U17" s="624"/>
      <c r="V17" s="624"/>
      <c r="W17" s="624"/>
      <c r="X17" s="624"/>
      <c r="Y17" s="625"/>
      <c r="Z17" s="626">
        <v>1.1000000000000001</v>
      </c>
      <c r="AA17" s="626"/>
      <c r="AB17" s="626"/>
      <c r="AC17" s="626"/>
      <c r="AD17" s="627">
        <v>129021</v>
      </c>
      <c r="AE17" s="627"/>
      <c r="AF17" s="627"/>
      <c r="AG17" s="627"/>
      <c r="AH17" s="627"/>
      <c r="AI17" s="627"/>
      <c r="AJ17" s="627"/>
      <c r="AK17" s="627"/>
      <c r="AL17" s="628">
        <v>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1034433</v>
      </c>
      <c r="CS17" s="624"/>
      <c r="CT17" s="624"/>
      <c r="CU17" s="624"/>
      <c r="CV17" s="624"/>
      <c r="CW17" s="624"/>
      <c r="CX17" s="624"/>
      <c r="CY17" s="625"/>
      <c r="CZ17" s="626">
        <v>8.6999999999999993</v>
      </c>
      <c r="DA17" s="626"/>
      <c r="DB17" s="626"/>
      <c r="DC17" s="626"/>
      <c r="DD17" s="632" t="s">
        <v>122</v>
      </c>
      <c r="DE17" s="624"/>
      <c r="DF17" s="624"/>
      <c r="DG17" s="624"/>
      <c r="DH17" s="624"/>
      <c r="DI17" s="624"/>
      <c r="DJ17" s="624"/>
      <c r="DK17" s="624"/>
      <c r="DL17" s="624"/>
      <c r="DM17" s="624"/>
      <c r="DN17" s="624"/>
      <c r="DO17" s="624"/>
      <c r="DP17" s="625"/>
      <c r="DQ17" s="632">
        <v>1034029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28222</v>
      </c>
      <c r="S18" s="624"/>
      <c r="T18" s="624"/>
      <c r="U18" s="624"/>
      <c r="V18" s="624"/>
      <c r="W18" s="624"/>
      <c r="X18" s="624"/>
      <c r="Y18" s="625"/>
      <c r="Z18" s="626">
        <v>0.2</v>
      </c>
      <c r="AA18" s="626"/>
      <c r="AB18" s="626"/>
      <c r="AC18" s="626"/>
      <c r="AD18" s="627">
        <v>28222</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100799</v>
      </c>
      <c r="S19" s="624"/>
      <c r="T19" s="624"/>
      <c r="U19" s="624"/>
      <c r="V19" s="624"/>
      <c r="W19" s="624"/>
      <c r="X19" s="624"/>
      <c r="Y19" s="625"/>
      <c r="Z19" s="626">
        <v>0.8</v>
      </c>
      <c r="AA19" s="626"/>
      <c r="AB19" s="626"/>
      <c r="AC19" s="626"/>
      <c r="AD19" s="627">
        <v>100799</v>
      </c>
      <c r="AE19" s="627"/>
      <c r="AF19" s="627"/>
      <c r="AG19" s="627"/>
      <c r="AH19" s="627"/>
      <c r="AI19" s="627"/>
      <c r="AJ19" s="627"/>
      <c r="AK19" s="627"/>
      <c r="AL19" s="628">
        <v>1.5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11918303</v>
      </c>
      <c r="CS20" s="624"/>
      <c r="CT20" s="624"/>
      <c r="CU20" s="624"/>
      <c r="CV20" s="624"/>
      <c r="CW20" s="624"/>
      <c r="CX20" s="624"/>
      <c r="CY20" s="625"/>
      <c r="CZ20" s="626">
        <v>100</v>
      </c>
      <c r="DA20" s="626"/>
      <c r="DB20" s="626"/>
      <c r="DC20" s="626"/>
      <c r="DD20" s="632">
        <v>2098718</v>
      </c>
      <c r="DE20" s="624"/>
      <c r="DF20" s="624"/>
      <c r="DG20" s="624"/>
      <c r="DH20" s="624"/>
      <c r="DI20" s="624"/>
      <c r="DJ20" s="624"/>
      <c r="DK20" s="624"/>
      <c r="DL20" s="624"/>
      <c r="DM20" s="624"/>
      <c r="DN20" s="624"/>
      <c r="DO20" s="624"/>
      <c r="DP20" s="625"/>
      <c r="DQ20" s="632">
        <v>7719787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2773625</v>
      </c>
      <c r="S21" s="624"/>
      <c r="T21" s="624"/>
      <c r="U21" s="624"/>
      <c r="V21" s="624"/>
      <c r="W21" s="624"/>
      <c r="X21" s="624"/>
      <c r="Y21" s="625"/>
      <c r="Z21" s="626">
        <v>23.1</v>
      </c>
      <c r="AA21" s="626"/>
      <c r="AB21" s="626"/>
      <c r="AC21" s="626"/>
      <c r="AD21" s="627">
        <v>2382300</v>
      </c>
      <c r="AE21" s="627"/>
      <c r="AF21" s="627"/>
      <c r="AG21" s="627"/>
      <c r="AH21" s="627"/>
      <c r="AI21" s="627"/>
      <c r="AJ21" s="627"/>
      <c r="AK21" s="627"/>
      <c r="AL21" s="628">
        <v>36.200000000000003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2382300</v>
      </c>
      <c r="S22" s="624"/>
      <c r="T22" s="624"/>
      <c r="U22" s="624"/>
      <c r="V22" s="624"/>
      <c r="W22" s="624"/>
      <c r="X22" s="624"/>
      <c r="Y22" s="625"/>
      <c r="Z22" s="626">
        <v>19.8</v>
      </c>
      <c r="AA22" s="626"/>
      <c r="AB22" s="626"/>
      <c r="AC22" s="626"/>
      <c r="AD22" s="627">
        <v>2382300</v>
      </c>
      <c r="AE22" s="627"/>
      <c r="AF22" s="627"/>
      <c r="AG22" s="627"/>
      <c r="AH22" s="627"/>
      <c r="AI22" s="627"/>
      <c r="AJ22" s="627"/>
      <c r="AK22" s="627"/>
      <c r="AL22" s="628">
        <v>36.200000000000003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391325</v>
      </c>
      <c r="S23" s="624"/>
      <c r="T23" s="624"/>
      <c r="U23" s="624"/>
      <c r="V23" s="624"/>
      <c r="W23" s="624"/>
      <c r="X23" s="624"/>
      <c r="Y23" s="625"/>
      <c r="Z23" s="626">
        <v>3.3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5239526</v>
      </c>
      <c r="CS24" s="613"/>
      <c r="CT24" s="613"/>
      <c r="CU24" s="613"/>
      <c r="CV24" s="613"/>
      <c r="CW24" s="613"/>
      <c r="CX24" s="613"/>
      <c r="CY24" s="614"/>
      <c r="CZ24" s="617">
        <v>44</v>
      </c>
      <c r="DA24" s="618"/>
      <c r="DB24" s="618"/>
      <c r="DC24" s="634"/>
      <c r="DD24" s="653">
        <v>3595189</v>
      </c>
      <c r="DE24" s="613"/>
      <c r="DF24" s="613"/>
      <c r="DG24" s="613"/>
      <c r="DH24" s="613"/>
      <c r="DI24" s="613"/>
      <c r="DJ24" s="613"/>
      <c r="DK24" s="614"/>
      <c r="DL24" s="653">
        <v>3267175</v>
      </c>
      <c r="DM24" s="613"/>
      <c r="DN24" s="613"/>
      <c r="DO24" s="613"/>
      <c r="DP24" s="613"/>
      <c r="DQ24" s="613"/>
      <c r="DR24" s="613"/>
      <c r="DS24" s="613"/>
      <c r="DT24" s="613"/>
      <c r="DU24" s="613"/>
      <c r="DV24" s="614"/>
      <c r="DW24" s="617">
        <v>49.4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6973957</v>
      </c>
      <c r="S25" s="624"/>
      <c r="T25" s="624"/>
      <c r="U25" s="624"/>
      <c r="V25" s="624"/>
      <c r="W25" s="624"/>
      <c r="X25" s="624"/>
      <c r="Y25" s="625"/>
      <c r="Z25" s="626">
        <v>58.1</v>
      </c>
      <c r="AA25" s="626"/>
      <c r="AB25" s="626"/>
      <c r="AC25" s="626"/>
      <c r="AD25" s="627">
        <v>6582632</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1875227</v>
      </c>
      <c r="CS25" s="654"/>
      <c r="CT25" s="654"/>
      <c r="CU25" s="654"/>
      <c r="CV25" s="654"/>
      <c r="CW25" s="654"/>
      <c r="CX25" s="654"/>
      <c r="CY25" s="655"/>
      <c r="CZ25" s="628">
        <v>15.7</v>
      </c>
      <c r="DA25" s="656"/>
      <c r="DB25" s="656"/>
      <c r="DC25" s="658"/>
      <c r="DD25" s="632">
        <v>1716301</v>
      </c>
      <c r="DE25" s="654"/>
      <c r="DF25" s="654"/>
      <c r="DG25" s="654"/>
      <c r="DH25" s="654"/>
      <c r="DI25" s="654"/>
      <c r="DJ25" s="654"/>
      <c r="DK25" s="655"/>
      <c r="DL25" s="632">
        <v>1696983</v>
      </c>
      <c r="DM25" s="654"/>
      <c r="DN25" s="654"/>
      <c r="DO25" s="654"/>
      <c r="DP25" s="654"/>
      <c r="DQ25" s="654"/>
      <c r="DR25" s="654"/>
      <c r="DS25" s="654"/>
      <c r="DT25" s="654"/>
      <c r="DU25" s="654"/>
      <c r="DV25" s="655"/>
      <c r="DW25" s="628">
        <v>25.7</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1296</v>
      </c>
      <c r="S26" s="624"/>
      <c r="T26" s="624"/>
      <c r="U26" s="624"/>
      <c r="V26" s="624"/>
      <c r="W26" s="624"/>
      <c r="X26" s="624"/>
      <c r="Y26" s="625"/>
      <c r="Z26" s="626">
        <v>0</v>
      </c>
      <c r="AA26" s="626"/>
      <c r="AB26" s="626"/>
      <c r="AC26" s="626"/>
      <c r="AD26" s="627">
        <v>1296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955246</v>
      </c>
      <c r="CS26" s="624"/>
      <c r="CT26" s="624"/>
      <c r="CU26" s="624"/>
      <c r="CV26" s="624"/>
      <c r="CW26" s="624"/>
      <c r="CX26" s="624"/>
      <c r="CY26" s="625"/>
      <c r="CZ26" s="628">
        <v>8</v>
      </c>
      <c r="DA26" s="656"/>
      <c r="DB26" s="656"/>
      <c r="DC26" s="658"/>
      <c r="DD26" s="632">
        <v>851992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57994</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3321625</v>
      </c>
      <c r="BH27" s="624"/>
      <c r="BI27" s="624"/>
      <c r="BJ27" s="624"/>
      <c r="BK27" s="624"/>
      <c r="BL27" s="624"/>
      <c r="BM27" s="624"/>
      <c r="BN27" s="625"/>
      <c r="BO27" s="626">
        <v>100</v>
      </c>
      <c r="BP27" s="626"/>
      <c r="BQ27" s="626"/>
      <c r="BR27" s="626"/>
      <c r="BS27" s="627">
        <v>106099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2329866</v>
      </c>
      <c r="CS27" s="654"/>
      <c r="CT27" s="654"/>
      <c r="CU27" s="654"/>
      <c r="CV27" s="654"/>
      <c r="CW27" s="654"/>
      <c r="CX27" s="654"/>
      <c r="CY27" s="655"/>
      <c r="CZ27" s="628">
        <v>19.5</v>
      </c>
      <c r="DA27" s="656"/>
      <c r="DB27" s="656"/>
      <c r="DC27" s="658"/>
      <c r="DD27" s="632">
        <v>844859</v>
      </c>
      <c r="DE27" s="654"/>
      <c r="DF27" s="654"/>
      <c r="DG27" s="654"/>
      <c r="DH27" s="654"/>
      <c r="DI27" s="654"/>
      <c r="DJ27" s="654"/>
      <c r="DK27" s="655"/>
      <c r="DL27" s="632">
        <v>536163</v>
      </c>
      <c r="DM27" s="654"/>
      <c r="DN27" s="654"/>
      <c r="DO27" s="654"/>
      <c r="DP27" s="654"/>
      <c r="DQ27" s="654"/>
      <c r="DR27" s="654"/>
      <c r="DS27" s="654"/>
      <c r="DT27" s="654"/>
      <c r="DU27" s="654"/>
      <c r="DV27" s="655"/>
      <c r="DW27" s="628">
        <v>8.1</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33846</v>
      </c>
      <c r="S28" s="624"/>
      <c r="T28" s="624"/>
      <c r="U28" s="624"/>
      <c r="V28" s="624"/>
      <c r="W28" s="624"/>
      <c r="X28" s="624"/>
      <c r="Y28" s="625"/>
      <c r="Z28" s="626">
        <v>0.3</v>
      </c>
      <c r="AA28" s="626"/>
      <c r="AB28" s="626"/>
      <c r="AC28" s="626"/>
      <c r="AD28" s="627">
        <v>3684</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1034433</v>
      </c>
      <c r="CS28" s="624"/>
      <c r="CT28" s="624"/>
      <c r="CU28" s="624"/>
      <c r="CV28" s="624"/>
      <c r="CW28" s="624"/>
      <c r="CX28" s="624"/>
      <c r="CY28" s="625"/>
      <c r="CZ28" s="628">
        <v>8.6999999999999993</v>
      </c>
      <c r="DA28" s="656"/>
      <c r="DB28" s="656"/>
      <c r="DC28" s="658"/>
      <c r="DD28" s="632">
        <v>1034029</v>
      </c>
      <c r="DE28" s="624"/>
      <c r="DF28" s="624"/>
      <c r="DG28" s="624"/>
      <c r="DH28" s="624"/>
      <c r="DI28" s="624"/>
      <c r="DJ28" s="624"/>
      <c r="DK28" s="625"/>
      <c r="DL28" s="632">
        <v>1034029</v>
      </c>
      <c r="DM28" s="624"/>
      <c r="DN28" s="624"/>
      <c r="DO28" s="624"/>
      <c r="DP28" s="624"/>
      <c r="DQ28" s="624"/>
      <c r="DR28" s="624"/>
      <c r="DS28" s="624"/>
      <c r="DT28" s="624"/>
      <c r="DU28" s="624"/>
      <c r="DV28" s="625"/>
      <c r="DW28" s="628">
        <v>15.6</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11499</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1034307</v>
      </c>
      <c r="CS29" s="654"/>
      <c r="CT29" s="654"/>
      <c r="CU29" s="654"/>
      <c r="CV29" s="654"/>
      <c r="CW29" s="654"/>
      <c r="CX29" s="654"/>
      <c r="CY29" s="655"/>
      <c r="CZ29" s="628">
        <v>8.6999999999999993</v>
      </c>
      <c r="DA29" s="656"/>
      <c r="DB29" s="656"/>
      <c r="DC29" s="658"/>
      <c r="DD29" s="632">
        <v>1033903</v>
      </c>
      <c r="DE29" s="654"/>
      <c r="DF29" s="654"/>
      <c r="DG29" s="654"/>
      <c r="DH29" s="654"/>
      <c r="DI29" s="654"/>
      <c r="DJ29" s="654"/>
      <c r="DK29" s="655"/>
      <c r="DL29" s="632">
        <v>1033903</v>
      </c>
      <c r="DM29" s="654"/>
      <c r="DN29" s="654"/>
      <c r="DO29" s="654"/>
      <c r="DP29" s="654"/>
      <c r="DQ29" s="654"/>
      <c r="DR29" s="654"/>
      <c r="DS29" s="654"/>
      <c r="DT29" s="654"/>
      <c r="DU29" s="654"/>
      <c r="DV29" s="655"/>
      <c r="DW29" s="628">
        <v>15.6</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1656322</v>
      </c>
      <c r="S30" s="624"/>
      <c r="T30" s="624"/>
      <c r="U30" s="624"/>
      <c r="V30" s="624"/>
      <c r="W30" s="624"/>
      <c r="X30" s="624"/>
      <c r="Y30" s="625"/>
      <c r="Z30" s="626">
        <v>13.8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950824</v>
      </c>
      <c r="CS30" s="624"/>
      <c r="CT30" s="624"/>
      <c r="CU30" s="624"/>
      <c r="CV30" s="624"/>
      <c r="CW30" s="624"/>
      <c r="CX30" s="624"/>
      <c r="CY30" s="625"/>
      <c r="CZ30" s="628">
        <v>8</v>
      </c>
      <c r="DA30" s="656"/>
      <c r="DB30" s="656"/>
      <c r="DC30" s="658"/>
      <c r="DD30" s="632">
        <v>950420</v>
      </c>
      <c r="DE30" s="624"/>
      <c r="DF30" s="624"/>
      <c r="DG30" s="624"/>
      <c r="DH30" s="624"/>
      <c r="DI30" s="624"/>
      <c r="DJ30" s="624"/>
      <c r="DK30" s="625"/>
      <c r="DL30" s="632">
        <v>950420</v>
      </c>
      <c r="DM30" s="624"/>
      <c r="DN30" s="624"/>
      <c r="DO30" s="624"/>
      <c r="DP30" s="624"/>
      <c r="DQ30" s="624"/>
      <c r="DR30" s="624"/>
      <c r="DS30" s="624"/>
      <c r="DT30" s="624"/>
      <c r="DU30" s="624"/>
      <c r="DV30" s="625"/>
      <c r="DW30" s="628">
        <v>14.4</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7" t="s">
        <v>298</v>
      </c>
      <c r="AQ31" s="668"/>
      <c r="AR31" s="668"/>
      <c r="AS31" s="668"/>
      <c r="AT31" s="673" t="s">
        <v>299</v>
      </c>
      <c r="AU31" s="206"/>
      <c r="AV31" s="206"/>
      <c r="AW31" s="206"/>
      <c r="AX31" s="609" t="s">
        <v>177</v>
      </c>
      <c r="AY31" s="610"/>
      <c r="AZ31" s="610"/>
      <c r="BA31" s="610"/>
      <c r="BB31" s="610"/>
      <c r="BC31" s="610"/>
      <c r="BD31" s="610"/>
      <c r="BE31" s="610"/>
      <c r="BF31" s="611"/>
      <c r="BG31" s="676">
        <v>99.3</v>
      </c>
      <c r="BH31" s="677"/>
      <c r="BI31" s="677"/>
      <c r="BJ31" s="677"/>
      <c r="BK31" s="677"/>
      <c r="BL31" s="677"/>
      <c r="BM31" s="618">
        <v>98.1</v>
      </c>
      <c r="BN31" s="677"/>
      <c r="BO31" s="677"/>
      <c r="BP31" s="677"/>
      <c r="BQ31" s="678"/>
      <c r="BR31" s="676">
        <v>99.1</v>
      </c>
      <c r="BS31" s="677"/>
      <c r="BT31" s="677"/>
      <c r="BU31" s="677"/>
      <c r="BV31" s="677"/>
      <c r="BW31" s="677"/>
      <c r="BX31" s="618">
        <v>97.9</v>
      </c>
      <c r="BY31" s="677"/>
      <c r="BZ31" s="677"/>
      <c r="CA31" s="677"/>
      <c r="CB31" s="678"/>
      <c r="CD31" s="663"/>
      <c r="CE31" s="664"/>
      <c r="CF31" s="620" t="s">
        <v>300</v>
      </c>
      <c r="CG31" s="621"/>
      <c r="CH31" s="621"/>
      <c r="CI31" s="621"/>
      <c r="CJ31" s="621"/>
      <c r="CK31" s="621"/>
      <c r="CL31" s="621"/>
      <c r="CM31" s="621"/>
      <c r="CN31" s="621"/>
      <c r="CO31" s="621"/>
      <c r="CP31" s="621"/>
      <c r="CQ31" s="622"/>
      <c r="CR31" s="623">
        <v>83483</v>
      </c>
      <c r="CS31" s="654"/>
      <c r="CT31" s="654"/>
      <c r="CU31" s="654"/>
      <c r="CV31" s="654"/>
      <c r="CW31" s="654"/>
      <c r="CX31" s="654"/>
      <c r="CY31" s="655"/>
      <c r="CZ31" s="628">
        <v>0.7</v>
      </c>
      <c r="DA31" s="656"/>
      <c r="DB31" s="656"/>
      <c r="DC31" s="658"/>
      <c r="DD31" s="632">
        <v>83483</v>
      </c>
      <c r="DE31" s="654"/>
      <c r="DF31" s="654"/>
      <c r="DG31" s="654"/>
      <c r="DH31" s="654"/>
      <c r="DI31" s="654"/>
      <c r="DJ31" s="654"/>
      <c r="DK31" s="655"/>
      <c r="DL31" s="632">
        <v>83483</v>
      </c>
      <c r="DM31" s="654"/>
      <c r="DN31" s="654"/>
      <c r="DO31" s="654"/>
      <c r="DP31" s="654"/>
      <c r="DQ31" s="654"/>
      <c r="DR31" s="654"/>
      <c r="DS31" s="654"/>
      <c r="DT31" s="654"/>
      <c r="DU31" s="654"/>
      <c r="DV31" s="655"/>
      <c r="DW31" s="628">
        <v>1.3</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753183</v>
      </c>
      <c r="S32" s="624"/>
      <c r="T32" s="624"/>
      <c r="U32" s="624"/>
      <c r="V32" s="624"/>
      <c r="W32" s="624"/>
      <c r="X32" s="624"/>
      <c r="Y32" s="625"/>
      <c r="Z32" s="626">
        <v>6.3</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302</v>
      </c>
      <c r="AX32" s="620" t="s">
        <v>303</v>
      </c>
      <c r="AY32" s="621"/>
      <c r="AZ32" s="621"/>
      <c r="BA32" s="621"/>
      <c r="BB32" s="621"/>
      <c r="BC32" s="621"/>
      <c r="BD32" s="621"/>
      <c r="BE32" s="621"/>
      <c r="BF32" s="622"/>
      <c r="BG32" s="679">
        <v>99.3</v>
      </c>
      <c r="BH32" s="654"/>
      <c r="BI32" s="654"/>
      <c r="BJ32" s="654"/>
      <c r="BK32" s="654"/>
      <c r="BL32" s="654"/>
      <c r="BM32" s="629">
        <v>98.8</v>
      </c>
      <c r="BN32" s="654"/>
      <c r="BO32" s="654"/>
      <c r="BP32" s="654"/>
      <c r="BQ32" s="680"/>
      <c r="BR32" s="679">
        <v>98.6</v>
      </c>
      <c r="BS32" s="654"/>
      <c r="BT32" s="654"/>
      <c r="BU32" s="654"/>
      <c r="BV32" s="654"/>
      <c r="BW32" s="654"/>
      <c r="BX32" s="629">
        <v>98.3</v>
      </c>
      <c r="BY32" s="654"/>
      <c r="BZ32" s="654"/>
      <c r="CA32" s="654"/>
      <c r="CB32" s="680"/>
      <c r="CD32" s="665"/>
      <c r="CE32" s="666"/>
      <c r="CF32" s="620" t="s">
        <v>304</v>
      </c>
      <c r="CG32" s="621"/>
      <c r="CH32" s="621"/>
      <c r="CI32" s="621"/>
      <c r="CJ32" s="621"/>
      <c r="CK32" s="621"/>
      <c r="CL32" s="621"/>
      <c r="CM32" s="621"/>
      <c r="CN32" s="621"/>
      <c r="CO32" s="621"/>
      <c r="CP32" s="621"/>
      <c r="CQ32" s="622"/>
      <c r="CR32" s="623">
        <v>126</v>
      </c>
      <c r="CS32" s="624"/>
      <c r="CT32" s="624"/>
      <c r="CU32" s="624"/>
      <c r="CV32" s="624"/>
      <c r="CW32" s="624"/>
      <c r="CX32" s="624"/>
      <c r="CY32" s="625"/>
      <c r="CZ32" s="628">
        <v>0</v>
      </c>
      <c r="DA32" s="656"/>
      <c r="DB32" s="656"/>
      <c r="DC32" s="658"/>
      <c r="DD32" s="632">
        <v>126</v>
      </c>
      <c r="DE32" s="624"/>
      <c r="DF32" s="624"/>
      <c r="DG32" s="624"/>
      <c r="DH32" s="624"/>
      <c r="DI32" s="624"/>
      <c r="DJ32" s="624"/>
      <c r="DK32" s="625"/>
      <c r="DL32" s="632">
        <v>126</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10951</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1"/>
      <c r="AQ33" s="672"/>
      <c r="AR33" s="672"/>
      <c r="AS33" s="672"/>
      <c r="AT33" s="675"/>
      <c r="AU33" s="207"/>
      <c r="AV33" s="207"/>
      <c r="AW33" s="207"/>
      <c r="AX33" s="644" t="s">
        <v>306</v>
      </c>
      <c r="AY33" s="645"/>
      <c r="AZ33" s="645"/>
      <c r="BA33" s="645"/>
      <c r="BB33" s="645"/>
      <c r="BC33" s="645"/>
      <c r="BD33" s="645"/>
      <c r="BE33" s="645"/>
      <c r="BF33" s="646"/>
      <c r="BG33" s="681">
        <v>99.3</v>
      </c>
      <c r="BH33" s="682"/>
      <c r="BI33" s="682"/>
      <c r="BJ33" s="682"/>
      <c r="BK33" s="682"/>
      <c r="BL33" s="682"/>
      <c r="BM33" s="683">
        <v>97.4</v>
      </c>
      <c r="BN33" s="682"/>
      <c r="BO33" s="682"/>
      <c r="BP33" s="682"/>
      <c r="BQ33" s="684"/>
      <c r="BR33" s="681">
        <v>99.4</v>
      </c>
      <c r="BS33" s="682"/>
      <c r="BT33" s="682"/>
      <c r="BU33" s="682"/>
      <c r="BV33" s="682"/>
      <c r="BW33" s="682"/>
      <c r="BX33" s="683">
        <v>97.5</v>
      </c>
      <c r="BY33" s="682"/>
      <c r="BZ33" s="682"/>
      <c r="CA33" s="682"/>
      <c r="CB33" s="684"/>
      <c r="CD33" s="620" t="s">
        <v>307</v>
      </c>
      <c r="CE33" s="621"/>
      <c r="CF33" s="621"/>
      <c r="CG33" s="621"/>
      <c r="CH33" s="621"/>
      <c r="CI33" s="621"/>
      <c r="CJ33" s="621"/>
      <c r="CK33" s="621"/>
      <c r="CL33" s="621"/>
      <c r="CM33" s="621"/>
      <c r="CN33" s="621"/>
      <c r="CO33" s="621"/>
      <c r="CP33" s="621"/>
      <c r="CQ33" s="622"/>
      <c r="CR33" s="623">
        <v>4580059</v>
      </c>
      <c r="CS33" s="654"/>
      <c r="CT33" s="654"/>
      <c r="CU33" s="654"/>
      <c r="CV33" s="654"/>
      <c r="CW33" s="654"/>
      <c r="CX33" s="654"/>
      <c r="CY33" s="655"/>
      <c r="CZ33" s="628">
        <v>38.4</v>
      </c>
      <c r="DA33" s="656"/>
      <c r="DB33" s="656"/>
      <c r="DC33" s="658"/>
      <c r="DD33" s="632">
        <v>3671965</v>
      </c>
      <c r="DE33" s="654"/>
      <c r="DF33" s="654"/>
      <c r="DG33" s="654"/>
      <c r="DH33" s="654"/>
      <c r="DI33" s="654"/>
      <c r="DJ33" s="654"/>
      <c r="DK33" s="655"/>
      <c r="DL33" s="632">
        <v>2926546</v>
      </c>
      <c r="DM33" s="654"/>
      <c r="DN33" s="654"/>
      <c r="DO33" s="654"/>
      <c r="DP33" s="654"/>
      <c r="DQ33" s="654"/>
      <c r="DR33" s="654"/>
      <c r="DS33" s="654"/>
      <c r="DT33" s="654"/>
      <c r="DU33" s="654"/>
      <c r="DV33" s="655"/>
      <c r="DW33" s="628">
        <v>44.3</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166489</v>
      </c>
      <c r="S34" s="624"/>
      <c r="T34" s="624"/>
      <c r="U34" s="624"/>
      <c r="V34" s="624"/>
      <c r="W34" s="624"/>
      <c r="X34" s="624"/>
      <c r="Y34" s="625"/>
      <c r="Z34" s="626">
        <v>1.4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2136741</v>
      </c>
      <c r="CS34" s="624"/>
      <c r="CT34" s="624"/>
      <c r="CU34" s="624"/>
      <c r="CV34" s="624"/>
      <c r="CW34" s="624"/>
      <c r="CX34" s="624"/>
      <c r="CY34" s="625"/>
      <c r="CZ34" s="628">
        <v>17.899999999999999</v>
      </c>
      <c r="DA34" s="656"/>
      <c r="DB34" s="656"/>
      <c r="DC34" s="658"/>
      <c r="DD34" s="632">
        <v>1657571</v>
      </c>
      <c r="DE34" s="624"/>
      <c r="DF34" s="624"/>
      <c r="DG34" s="624"/>
      <c r="DH34" s="624"/>
      <c r="DI34" s="624"/>
      <c r="DJ34" s="624"/>
      <c r="DK34" s="625"/>
      <c r="DL34" s="632">
        <v>1268205</v>
      </c>
      <c r="DM34" s="624"/>
      <c r="DN34" s="624"/>
      <c r="DO34" s="624"/>
      <c r="DP34" s="624"/>
      <c r="DQ34" s="624"/>
      <c r="DR34" s="624"/>
      <c r="DS34" s="624"/>
      <c r="DT34" s="624"/>
      <c r="DU34" s="624"/>
      <c r="DV34" s="625"/>
      <c r="DW34" s="628">
        <v>19.2</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385500</v>
      </c>
      <c r="S35" s="624"/>
      <c r="T35" s="624"/>
      <c r="U35" s="624"/>
      <c r="V35" s="624"/>
      <c r="W35" s="624"/>
      <c r="X35" s="624"/>
      <c r="Y35" s="625"/>
      <c r="Z35" s="626">
        <v>3.2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87917</v>
      </c>
      <c r="CS35" s="654"/>
      <c r="CT35" s="654"/>
      <c r="CU35" s="654"/>
      <c r="CV35" s="654"/>
      <c r="CW35" s="654"/>
      <c r="CX35" s="654"/>
      <c r="CY35" s="655"/>
      <c r="CZ35" s="628">
        <v>0.7</v>
      </c>
      <c r="DA35" s="656"/>
      <c r="DB35" s="656"/>
      <c r="DC35" s="658"/>
      <c r="DD35" s="632">
        <v>75924</v>
      </c>
      <c r="DE35" s="654"/>
      <c r="DF35" s="654"/>
      <c r="DG35" s="654"/>
      <c r="DH35" s="654"/>
      <c r="DI35" s="654"/>
      <c r="DJ35" s="654"/>
      <c r="DK35" s="655"/>
      <c r="DL35" s="632">
        <v>40528</v>
      </c>
      <c r="DM35" s="654"/>
      <c r="DN35" s="654"/>
      <c r="DO35" s="654"/>
      <c r="DP35" s="654"/>
      <c r="DQ35" s="654"/>
      <c r="DR35" s="654"/>
      <c r="DS35" s="654"/>
      <c r="DT35" s="654"/>
      <c r="DU35" s="654"/>
      <c r="DV35" s="655"/>
      <c r="DW35" s="628">
        <v>0.6</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208426</v>
      </c>
      <c r="S36" s="624"/>
      <c r="T36" s="624"/>
      <c r="U36" s="624"/>
      <c r="V36" s="624"/>
      <c r="W36" s="624"/>
      <c r="X36" s="624"/>
      <c r="Y36" s="625"/>
      <c r="Z36" s="626">
        <v>1.7</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878983</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24342</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1523665</v>
      </c>
      <c r="CS36" s="624"/>
      <c r="CT36" s="624"/>
      <c r="CU36" s="624"/>
      <c r="CV36" s="624"/>
      <c r="CW36" s="624"/>
      <c r="CX36" s="624"/>
      <c r="CY36" s="625"/>
      <c r="CZ36" s="628">
        <v>12.8</v>
      </c>
      <c r="DA36" s="656"/>
      <c r="DB36" s="656"/>
      <c r="DC36" s="658"/>
      <c r="DD36" s="632">
        <v>1389063</v>
      </c>
      <c r="DE36" s="624"/>
      <c r="DF36" s="624"/>
      <c r="DG36" s="624"/>
      <c r="DH36" s="624"/>
      <c r="DI36" s="624"/>
      <c r="DJ36" s="624"/>
      <c r="DK36" s="625"/>
      <c r="DL36" s="632">
        <v>1118456</v>
      </c>
      <c r="DM36" s="624"/>
      <c r="DN36" s="624"/>
      <c r="DO36" s="624"/>
      <c r="DP36" s="624"/>
      <c r="DQ36" s="624"/>
      <c r="DR36" s="624"/>
      <c r="DS36" s="624"/>
      <c r="DT36" s="624"/>
      <c r="DU36" s="624"/>
      <c r="DV36" s="625"/>
      <c r="DW36" s="628">
        <v>16.899999999999999</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448356</v>
      </c>
      <c r="S37" s="624"/>
      <c r="T37" s="624"/>
      <c r="U37" s="624"/>
      <c r="V37" s="624"/>
      <c r="W37" s="624"/>
      <c r="X37" s="624"/>
      <c r="Y37" s="625"/>
      <c r="Z37" s="626">
        <v>3.7</v>
      </c>
      <c r="AA37" s="626"/>
      <c r="AB37" s="626"/>
      <c r="AC37" s="626"/>
      <c r="AD37" s="627">
        <v>814</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265244</v>
      </c>
      <c r="BA37" s="624"/>
      <c r="BB37" s="624"/>
      <c r="BC37" s="624"/>
      <c r="BD37" s="654"/>
      <c r="BE37" s="654"/>
      <c r="BF37" s="680"/>
      <c r="BG37" s="620" t="s">
        <v>320</v>
      </c>
      <c r="BH37" s="621"/>
      <c r="BI37" s="621"/>
      <c r="BJ37" s="621"/>
      <c r="BK37" s="621"/>
      <c r="BL37" s="621"/>
      <c r="BM37" s="621"/>
      <c r="BN37" s="621"/>
      <c r="BO37" s="621"/>
      <c r="BP37" s="621"/>
      <c r="BQ37" s="621"/>
      <c r="BR37" s="621"/>
      <c r="BS37" s="621"/>
      <c r="BT37" s="621"/>
      <c r="BU37" s="622"/>
      <c r="BV37" s="623">
        <v>19133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705819</v>
      </c>
      <c r="CS37" s="654"/>
      <c r="CT37" s="654"/>
      <c r="CU37" s="654"/>
      <c r="CV37" s="654"/>
      <c r="CW37" s="654"/>
      <c r="CX37" s="654"/>
      <c r="CY37" s="655"/>
      <c r="CZ37" s="628">
        <v>5.9</v>
      </c>
      <c r="DA37" s="656"/>
      <c r="DB37" s="656"/>
      <c r="DC37" s="658"/>
      <c r="DD37" s="632">
        <v>702529</v>
      </c>
      <c r="DE37" s="654"/>
      <c r="DF37" s="654"/>
      <c r="DG37" s="654"/>
      <c r="DH37" s="654"/>
      <c r="DI37" s="654"/>
      <c r="DJ37" s="654"/>
      <c r="DK37" s="655"/>
      <c r="DL37" s="632">
        <v>657936</v>
      </c>
      <c r="DM37" s="654"/>
      <c r="DN37" s="654"/>
      <c r="DO37" s="654"/>
      <c r="DP37" s="654"/>
      <c r="DQ37" s="654"/>
      <c r="DR37" s="654"/>
      <c r="DS37" s="654"/>
      <c r="DT37" s="654"/>
      <c r="DU37" s="654"/>
      <c r="DV37" s="655"/>
      <c r="DW37" s="628">
        <v>10</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1295732</v>
      </c>
      <c r="S38" s="624"/>
      <c r="T38" s="624"/>
      <c r="U38" s="624"/>
      <c r="V38" s="624"/>
      <c r="W38" s="624"/>
      <c r="X38" s="624"/>
      <c r="Y38" s="625"/>
      <c r="Z38" s="626">
        <v>10.8</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2517</v>
      </c>
      <c r="BA38" s="624"/>
      <c r="BB38" s="624"/>
      <c r="BC38" s="624"/>
      <c r="BD38" s="654"/>
      <c r="BE38" s="654"/>
      <c r="BF38" s="680"/>
      <c r="BG38" s="620" t="s">
        <v>324</v>
      </c>
      <c r="BH38" s="621"/>
      <c r="BI38" s="621"/>
      <c r="BJ38" s="621"/>
      <c r="BK38" s="621"/>
      <c r="BL38" s="621"/>
      <c r="BM38" s="621"/>
      <c r="BN38" s="621"/>
      <c r="BO38" s="621"/>
      <c r="BP38" s="621"/>
      <c r="BQ38" s="621"/>
      <c r="BR38" s="621"/>
      <c r="BS38" s="621"/>
      <c r="BT38" s="621"/>
      <c r="BU38" s="622"/>
      <c r="BV38" s="623">
        <v>2105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611222</v>
      </c>
      <c r="CS38" s="624"/>
      <c r="CT38" s="624"/>
      <c r="CU38" s="624"/>
      <c r="CV38" s="624"/>
      <c r="CW38" s="624"/>
      <c r="CX38" s="624"/>
      <c r="CY38" s="625"/>
      <c r="CZ38" s="628">
        <v>5.0999999999999996</v>
      </c>
      <c r="DA38" s="656"/>
      <c r="DB38" s="656"/>
      <c r="DC38" s="658"/>
      <c r="DD38" s="632">
        <v>499357</v>
      </c>
      <c r="DE38" s="624"/>
      <c r="DF38" s="624"/>
      <c r="DG38" s="624"/>
      <c r="DH38" s="624"/>
      <c r="DI38" s="624"/>
      <c r="DJ38" s="624"/>
      <c r="DK38" s="625"/>
      <c r="DL38" s="632">
        <v>499357</v>
      </c>
      <c r="DM38" s="624"/>
      <c r="DN38" s="624"/>
      <c r="DO38" s="624"/>
      <c r="DP38" s="624"/>
      <c r="DQ38" s="624"/>
      <c r="DR38" s="624"/>
      <c r="DS38" s="624"/>
      <c r="DT38" s="624"/>
      <c r="DU38" s="624"/>
      <c r="DV38" s="625"/>
      <c r="DW38" s="628">
        <v>7.6</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4"/>
      <c r="BE39" s="654"/>
      <c r="BF39" s="680"/>
      <c r="BG39" s="620" t="s">
        <v>328</v>
      </c>
      <c r="BH39" s="621"/>
      <c r="BI39" s="621"/>
      <c r="BJ39" s="621"/>
      <c r="BK39" s="621"/>
      <c r="BL39" s="621"/>
      <c r="BM39" s="621"/>
      <c r="BN39" s="621"/>
      <c r="BO39" s="621"/>
      <c r="BP39" s="621"/>
      <c r="BQ39" s="621"/>
      <c r="BR39" s="621"/>
      <c r="BS39" s="621"/>
      <c r="BT39" s="621"/>
      <c r="BU39" s="622"/>
      <c r="BV39" s="623">
        <v>3295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220415</v>
      </c>
      <c r="CS39" s="654"/>
      <c r="CT39" s="654"/>
      <c r="CU39" s="654"/>
      <c r="CV39" s="654"/>
      <c r="CW39" s="654"/>
      <c r="CX39" s="654"/>
      <c r="CY39" s="655"/>
      <c r="CZ39" s="628">
        <v>1.8</v>
      </c>
      <c r="DA39" s="656"/>
      <c r="DB39" s="656"/>
      <c r="DC39" s="658"/>
      <c r="DD39" s="632">
        <v>50050</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23832</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4"/>
      <c r="BE40" s="654"/>
      <c r="BF40" s="680"/>
      <c r="BG40" s="669" t="s">
        <v>332</v>
      </c>
      <c r="BH40" s="670"/>
      <c r="BI40" s="670"/>
      <c r="BJ40" s="670"/>
      <c r="BK40" s="670"/>
      <c r="BL40" s="211"/>
      <c r="BM40" s="621" t="s">
        <v>333</v>
      </c>
      <c r="BN40" s="621"/>
      <c r="BO40" s="621"/>
      <c r="BP40" s="621"/>
      <c r="BQ40" s="621"/>
      <c r="BR40" s="621"/>
      <c r="BS40" s="621"/>
      <c r="BT40" s="621"/>
      <c r="BU40" s="622"/>
      <c r="BV40" s="623">
        <v>100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99</v>
      </c>
      <c r="CS40" s="624"/>
      <c r="CT40" s="624"/>
      <c r="CU40" s="624"/>
      <c r="CV40" s="624"/>
      <c r="CW40" s="624"/>
      <c r="CX40" s="624"/>
      <c r="CY40" s="625"/>
      <c r="CZ40" s="628">
        <v>0</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4" t="s">
        <v>335</v>
      </c>
      <c r="C41" s="645"/>
      <c r="D41" s="645"/>
      <c r="E41" s="645"/>
      <c r="F41" s="645"/>
      <c r="G41" s="645"/>
      <c r="H41" s="645"/>
      <c r="I41" s="645"/>
      <c r="J41" s="645"/>
      <c r="K41" s="645"/>
      <c r="L41" s="645"/>
      <c r="M41" s="645"/>
      <c r="N41" s="645"/>
      <c r="O41" s="645"/>
      <c r="P41" s="645"/>
      <c r="Q41" s="646"/>
      <c r="R41" s="698">
        <v>12003551</v>
      </c>
      <c r="S41" s="699"/>
      <c r="T41" s="699"/>
      <c r="U41" s="699"/>
      <c r="V41" s="699"/>
      <c r="W41" s="699"/>
      <c r="X41" s="699"/>
      <c r="Y41" s="700"/>
      <c r="Z41" s="701">
        <v>100</v>
      </c>
      <c r="AA41" s="701"/>
      <c r="AB41" s="701"/>
      <c r="AC41" s="701"/>
      <c r="AD41" s="702">
        <v>6588426</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139251</v>
      </c>
      <c r="BA41" s="624"/>
      <c r="BB41" s="624"/>
      <c r="BC41" s="624"/>
      <c r="BD41" s="654"/>
      <c r="BE41" s="654"/>
      <c r="BF41" s="680"/>
      <c r="BG41" s="669"/>
      <c r="BH41" s="670"/>
      <c r="BI41" s="670"/>
      <c r="BJ41" s="670"/>
      <c r="BK41" s="670"/>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339</v>
      </c>
      <c r="AR42" s="706"/>
      <c r="AS42" s="706"/>
      <c r="AT42" s="706"/>
      <c r="AU42" s="706"/>
      <c r="AV42" s="706"/>
      <c r="AW42" s="706"/>
      <c r="AX42" s="706"/>
      <c r="AY42" s="707"/>
      <c r="AZ42" s="698">
        <v>471971</v>
      </c>
      <c r="BA42" s="699"/>
      <c r="BB42" s="699"/>
      <c r="BC42" s="699"/>
      <c r="BD42" s="682"/>
      <c r="BE42" s="682"/>
      <c r="BF42" s="684"/>
      <c r="BG42" s="671"/>
      <c r="BH42" s="672"/>
      <c r="BI42" s="672"/>
      <c r="BJ42" s="672"/>
      <c r="BK42" s="672"/>
      <c r="BL42" s="212"/>
      <c r="BM42" s="645" t="s">
        <v>340</v>
      </c>
      <c r="BN42" s="645"/>
      <c r="BO42" s="645"/>
      <c r="BP42" s="645"/>
      <c r="BQ42" s="645"/>
      <c r="BR42" s="645"/>
      <c r="BS42" s="645"/>
      <c r="BT42" s="645"/>
      <c r="BU42" s="646"/>
      <c r="BV42" s="698">
        <v>357</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2098718</v>
      </c>
      <c r="CS42" s="654"/>
      <c r="CT42" s="654"/>
      <c r="CU42" s="654"/>
      <c r="CV42" s="654"/>
      <c r="CW42" s="654"/>
      <c r="CX42" s="654"/>
      <c r="CY42" s="655"/>
      <c r="CZ42" s="628">
        <v>17.600000000000001</v>
      </c>
      <c r="DA42" s="656"/>
      <c r="DB42" s="656"/>
      <c r="DC42" s="658"/>
      <c r="DD42" s="632">
        <v>452633</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8240</v>
      </c>
      <c r="CS43" s="654"/>
      <c r="CT43" s="654"/>
      <c r="CU43" s="654"/>
      <c r="CV43" s="654"/>
      <c r="CW43" s="654"/>
      <c r="CX43" s="654"/>
      <c r="CY43" s="655"/>
      <c r="CZ43" s="628">
        <v>0.1</v>
      </c>
      <c r="DA43" s="656"/>
      <c r="DB43" s="656"/>
      <c r="DC43" s="658"/>
      <c r="DD43" s="632">
        <v>8240</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2098718</v>
      </c>
      <c r="CS44" s="624"/>
      <c r="CT44" s="624"/>
      <c r="CU44" s="624"/>
      <c r="CV44" s="624"/>
      <c r="CW44" s="624"/>
      <c r="CX44" s="624"/>
      <c r="CY44" s="625"/>
      <c r="CZ44" s="628">
        <v>17.600000000000001</v>
      </c>
      <c r="DA44" s="629"/>
      <c r="DB44" s="629"/>
      <c r="DC44" s="635"/>
      <c r="DD44" s="632">
        <v>452633</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309241</v>
      </c>
      <c r="CS45" s="654"/>
      <c r="CT45" s="654"/>
      <c r="CU45" s="654"/>
      <c r="CV45" s="654"/>
      <c r="CW45" s="654"/>
      <c r="CX45" s="654"/>
      <c r="CY45" s="655"/>
      <c r="CZ45" s="628">
        <v>2.6</v>
      </c>
      <c r="DA45" s="656"/>
      <c r="DB45" s="656"/>
      <c r="DC45" s="658"/>
      <c r="DD45" s="632">
        <v>26171</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1438833</v>
      </c>
      <c r="CS46" s="624"/>
      <c r="CT46" s="624"/>
      <c r="CU46" s="624"/>
      <c r="CV46" s="624"/>
      <c r="CW46" s="624"/>
      <c r="CX46" s="624"/>
      <c r="CY46" s="625"/>
      <c r="CZ46" s="628">
        <v>12.1</v>
      </c>
      <c r="DA46" s="629"/>
      <c r="DB46" s="629"/>
      <c r="DC46" s="635"/>
      <c r="DD46" s="632">
        <v>387018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54"/>
      <c r="CT47" s="654"/>
      <c r="CU47" s="654"/>
      <c r="CV47" s="654"/>
      <c r="CW47" s="654"/>
      <c r="CX47" s="654"/>
      <c r="CY47" s="655"/>
      <c r="CZ47" s="628" t="s">
        <v>122</v>
      </c>
      <c r="DA47" s="656"/>
      <c r="DB47" s="656"/>
      <c r="DC47" s="658"/>
      <c r="DD47" s="632" t="s">
        <v>122</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351</v>
      </c>
      <c r="CE49" s="645"/>
      <c r="CF49" s="645"/>
      <c r="CG49" s="645"/>
      <c r="CH49" s="645"/>
      <c r="CI49" s="645"/>
      <c r="CJ49" s="645"/>
      <c r="CK49" s="645"/>
      <c r="CL49" s="645"/>
      <c r="CM49" s="645"/>
      <c r="CN49" s="645"/>
      <c r="CO49" s="645"/>
      <c r="CP49" s="645"/>
      <c r="CQ49" s="646"/>
      <c r="CR49" s="698">
        <v>11918303</v>
      </c>
      <c r="CS49" s="682"/>
      <c r="CT49" s="682"/>
      <c r="CU49" s="682"/>
      <c r="CV49" s="682"/>
      <c r="CW49" s="682"/>
      <c r="CX49" s="682"/>
      <c r="CY49" s="711"/>
      <c r="CZ49" s="703">
        <v>100</v>
      </c>
      <c r="DA49" s="712"/>
      <c r="DB49" s="712"/>
      <c r="DC49" s="713"/>
      <c r="DD49" s="714">
        <v>7719787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bUtuxh0hd8gdg3fGG3kq9s6e3GIIISlrrRkokH9G5KTkV2lxI63QmGfvYG7qX06aX++fppaJ+7ZAIPFFKlqUg==" saltValue="4fz17g3pDbHFkcYt0IWXHg=="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R82" workbookViewId="0">
      <selection activeCell="AP82" sqref="AP82:AT82"/>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35" t="s">
        <v>352</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353</v>
      </c>
      <c r="DK2" s="737"/>
      <c r="DL2" s="737"/>
      <c r="DM2" s="737"/>
      <c r="DN2" s="737"/>
      <c r="DO2" s="738"/>
      <c r="DP2" s="216"/>
      <c r="DQ2" s="736" t="s">
        <v>354</v>
      </c>
      <c r="DR2" s="737"/>
      <c r="DS2" s="737"/>
      <c r="DT2" s="737"/>
      <c r="DU2" s="737"/>
      <c r="DV2" s="737"/>
      <c r="DW2" s="737"/>
      <c r="DX2" s="737"/>
      <c r="DY2" s="737"/>
      <c r="DZ2" s="738"/>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39" t="s">
        <v>355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356</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2">
      <c r="A5" s="729" t="s">
        <v>357</v>
      </c>
      <c r="B5" s="730"/>
      <c r="C5" s="730"/>
      <c r="D5" s="730"/>
      <c r="E5" s="730"/>
      <c r="F5" s="730"/>
      <c r="G5" s="730"/>
      <c r="H5" s="730"/>
      <c r="I5" s="730"/>
      <c r="J5" s="730"/>
      <c r="K5" s="730"/>
      <c r="L5" s="730"/>
      <c r="M5" s="730"/>
      <c r="N5" s="730"/>
      <c r="O5" s="730"/>
      <c r="P5" s="731"/>
      <c r="Q5" s="725" t="s">
        <v>358</v>
      </c>
      <c r="R5" s="721"/>
      <c r="S5" s="721"/>
      <c r="T5" s="721"/>
      <c r="U5" s="722"/>
      <c r="V5" s="725" t="s">
        <v>359</v>
      </c>
      <c r="W5" s="721"/>
      <c r="X5" s="721"/>
      <c r="Y5" s="721"/>
      <c r="Z5" s="722"/>
      <c r="AA5" s="725" t="s">
        <v>360</v>
      </c>
      <c r="AB5" s="721"/>
      <c r="AC5" s="721"/>
      <c r="AD5" s="721"/>
      <c r="AE5" s="721"/>
      <c r="AF5" s="741" t="s">
        <v>361</v>
      </c>
      <c r="AG5" s="721"/>
      <c r="AH5" s="721"/>
      <c r="AI5" s="721"/>
      <c r="AJ5" s="727"/>
      <c r="AK5" s="721" t="s">
        <v>362</v>
      </c>
      <c r="AL5" s="721"/>
      <c r="AM5" s="721"/>
      <c r="AN5" s="721"/>
      <c r="AO5" s="722"/>
      <c r="AP5" s="725" t="s">
        <v>363</v>
      </c>
      <c r="AQ5" s="721"/>
      <c r="AR5" s="721"/>
      <c r="AS5" s="721"/>
      <c r="AT5" s="722"/>
      <c r="AU5" s="725" t="s">
        <v>364</v>
      </c>
      <c r="AV5" s="721"/>
      <c r="AW5" s="721"/>
      <c r="AX5" s="721"/>
      <c r="AY5" s="727"/>
      <c r="AZ5" s="220"/>
      <c r="BA5" s="220"/>
      <c r="BB5" s="220"/>
      <c r="BC5" s="220"/>
      <c r="BD5" s="220"/>
      <c r="BE5" s="221"/>
      <c r="BF5" s="221"/>
      <c r="BG5" s="221"/>
      <c r="BH5" s="221"/>
      <c r="BI5" s="221"/>
      <c r="BJ5" s="221"/>
      <c r="BK5" s="221"/>
      <c r="BL5" s="221"/>
      <c r="BM5" s="221"/>
      <c r="BN5" s="221"/>
      <c r="BO5" s="221"/>
      <c r="BP5" s="221"/>
      <c r="BQ5" s="729" t="s">
        <v>365</v>
      </c>
      <c r="BR5" s="730"/>
      <c r="BS5" s="730"/>
      <c r="BT5" s="730"/>
      <c r="BU5" s="730"/>
      <c r="BV5" s="730"/>
      <c r="BW5" s="730"/>
      <c r="BX5" s="730"/>
      <c r="BY5" s="730"/>
      <c r="BZ5" s="730"/>
      <c r="CA5" s="730"/>
      <c r="CB5" s="730"/>
      <c r="CC5" s="730"/>
      <c r="CD5" s="730"/>
      <c r="CE5" s="730"/>
      <c r="CF5" s="730"/>
      <c r="CG5" s="731"/>
      <c r="CH5" s="725" t="s">
        <v>366</v>
      </c>
      <c r="CI5" s="721"/>
      <c r="CJ5" s="721"/>
      <c r="CK5" s="721"/>
      <c r="CL5" s="722"/>
      <c r="CM5" s="725" t="s">
        <v>367</v>
      </c>
      <c r="CN5" s="721"/>
      <c r="CO5" s="721"/>
      <c r="CP5" s="721"/>
      <c r="CQ5" s="722"/>
      <c r="CR5" s="725" t="s">
        <v>368</v>
      </c>
      <c r="CS5" s="721"/>
      <c r="CT5" s="721"/>
      <c r="CU5" s="721"/>
      <c r="CV5" s="722"/>
      <c r="CW5" s="725" t="s">
        <v>369</v>
      </c>
      <c r="CX5" s="721"/>
      <c r="CY5" s="721"/>
      <c r="CZ5" s="721"/>
      <c r="DA5" s="722"/>
      <c r="DB5" s="725" t="s">
        <v>370</v>
      </c>
      <c r="DC5" s="721"/>
      <c r="DD5" s="721"/>
      <c r="DE5" s="721"/>
      <c r="DF5" s="722"/>
      <c r="DG5" s="774" t="s">
        <v>371</v>
      </c>
      <c r="DH5" s="775"/>
      <c r="DI5" s="775"/>
      <c r="DJ5" s="775"/>
      <c r="DK5" s="776"/>
      <c r="DL5" s="774" t="s">
        <v>372</v>
      </c>
      <c r="DM5" s="775"/>
      <c r="DN5" s="775"/>
      <c r="DO5" s="775"/>
      <c r="DP5" s="776"/>
      <c r="DQ5" s="725" t="s">
        <v>373</v>
      </c>
      <c r="DR5" s="721"/>
      <c r="DS5" s="721"/>
      <c r="DT5" s="721"/>
      <c r="DU5" s="722"/>
      <c r="DV5" s="725" t="s">
        <v>364</v>
      </c>
      <c r="DW5" s="721"/>
      <c r="DX5" s="721"/>
      <c r="DY5" s="721"/>
      <c r="DZ5" s="727"/>
      <c r="EA5" s="222"/>
    </row>
    <row r="6" spans="1:131" s="223" customFormat="1" ht="26.25" customHeight="1" thickBot="1" x14ac:dyDescent="0.25">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2">
      <c r="A7" s="224">
        <v>1</v>
      </c>
      <c r="B7" s="760" t="s">
        <v>374</v>
      </c>
      <c r="C7" s="761"/>
      <c r="D7" s="761"/>
      <c r="E7" s="761"/>
      <c r="F7" s="761"/>
      <c r="G7" s="761"/>
      <c r="H7" s="761"/>
      <c r="I7" s="761"/>
      <c r="J7" s="761"/>
      <c r="K7" s="761"/>
      <c r="L7" s="761"/>
      <c r="M7" s="761"/>
      <c r="N7" s="761"/>
      <c r="O7" s="761"/>
      <c r="P7" s="762"/>
      <c r="Q7" s="763">
        <v>12010</v>
      </c>
      <c r="R7" s="764"/>
      <c r="S7" s="764"/>
      <c r="T7" s="764"/>
      <c r="U7" s="764"/>
      <c r="V7" s="764">
        <v>11925</v>
      </c>
      <c r="W7" s="764"/>
      <c r="X7" s="764"/>
      <c r="Y7" s="764"/>
      <c r="Z7" s="764"/>
      <c r="AA7" s="764">
        <v>85</v>
      </c>
      <c r="AB7" s="764"/>
      <c r="AC7" s="764"/>
      <c r="AD7" s="764"/>
      <c r="AE7" s="765"/>
      <c r="AF7" s="766">
        <v>42</v>
      </c>
      <c r="AG7" s="767"/>
      <c r="AH7" s="767"/>
      <c r="AI7" s="767"/>
      <c r="AJ7" s="768"/>
      <c r="AK7" s="769">
        <v>387</v>
      </c>
      <c r="AL7" s="770"/>
      <c r="AM7" s="770"/>
      <c r="AN7" s="770"/>
      <c r="AO7" s="770"/>
      <c r="AP7" s="770">
        <v>13293</v>
      </c>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73"/>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49" t="s">
        <v>375</v>
      </c>
      <c r="C8" s="750"/>
      <c r="D8" s="750"/>
      <c r="E8" s="750"/>
      <c r="F8" s="750"/>
      <c r="G8" s="750"/>
      <c r="H8" s="750"/>
      <c r="I8" s="750"/>
      <c r="J8" s="750"/>
      <c r="K8" s="750"/>
      <c r="L8" s="750"/>
      <c r="M8" s="750"/>
      <c r="N8" s="750"/>
      <c r="O8" s="750"/>
      <c r="P8" s="751"/>
      <c r="Q8" s="752">
        <v>1</v>
      </c>
      <c r="R8" s="753"/>
      <c r="S8" s="753"/>
      <c r="T8" s="753"/>
      <c r="U8" s="753"/>
      <c r="V8" s="753">
        <v>1</v>
      </c>
      <c r="W8" s="753"/>
      <c r="X8" s="753"/>
      <c r="Y8" s="753"/>
      <c r="Z8" s="753"/>
      <c r="AA8" s="753" t="s">
        <v>545</v>
      </c>
      <c r="AB8" s="753"/>
      <c r="AC8" s="753"/>
      <c r="AD8" s="753"/>
      <c r="AE8" s="754"/>
      <c r="AF8" s="755" t="s">
        <v>122</v>
      </c>
      <c r="AG8" s="756"/>
      <c r="AH8" s="756"/>
      <c r="AI8" s="756"/>
      <c r="AJ8" s="757"/>
      <c r="AK8" s="758" t="s">
        <v>545</v>
      </c>
      <c r="AL8" s="759"/>
      <c r="AM8" s="759"/>
      <c r="AN8" s="759"/>
      <c r="AO8" s="759"/>
      <c r="AP8" s="759" t="s">
        <v>545</v>
      </c>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22"/>
    </row>
    <row r="9" spans="1:131" s="223" customFormat="1" ht="26.25" customHeight="1" x14ac:dyDescent="0.2">
      <c r="A9" s="226">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2"/>
    </row>
    <row r="10" spans="1:131" s="223" customFormat="1" ht="26.25" customHeight="1" x14ac:dyDescent="0.2">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2">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2">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2">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2">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2">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2">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2">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2">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2">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2">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5">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2">
      <c r="A22" s="226">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f>Q7+Q8</f>
        <v>12011</v>
      </c>
      <c r="R23" s="793"/>
      <c r="S23" s="793"/>
      <c r="T23" s="793"/>
      <c r="U23" s="793"/>
      <c r="V23" s="793">
        <f t="shared" ref="V23:AE23" si="0">V7+V8</f>
        <v>11926</v>
      </c>
      <c r="W23" s="793"/>
      <c r="X23" s="793"/>
      <c r="Y23" s="793"/>
      <c r="Z23" s="793"/>
      <c r="AA23" s="793">
        <v>85</v>
      </c>
      <c r="AB23" s="793"/>
      <c r="AC23" s="793"/>
      <c r="AD23" s="793"/>
      <c r="AE23" s="794"/>
      <c r="AF23" s="795">
        <v>42</v>
      </c>
      <c r="AG23" s="793"/>
      <c r="AH23" s="793"/>
      <c r="AI23" s="793"/>
      <c r="AJ23" s="796"/>
      <c r="AK23" s="797"/>
      <c r="AL23" s="798"/>
      <c r="AM23" s="798"/>
      <c r="AN23" s="798"/>
      <c r="AO23" s="798"/>
      <c r="AP23" s="793">
        <f>AP7</f>
        <v>13293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5">
      <c r="A25" s="739" t="s">
        <v>380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2">
      <c r="A26" s="729" t="s">
        <v>357</v>
      </c>
      <c r="B26" s="730"/>
      <c r="C26" s="730"/>
      <c r="D26" s="730"/>
      <c r="E26" s="730"/>
      <c r="F26" s="730"/>
      <c r="G26" s="730"/>
      <c r="H26" s="730"/>
      <c r="I26" s="730"/>
      <c r="J26" s="730"/>
      <c r="K26" s="730"/>
      <c r="L26" s="730"/>
      <c r="M26" s="730"/>
      <c r="N26" s="730"/>
      <c r="O26" s="730"/>
      <c r="P26" s="731"/>
      <c r="Q26" s="725" t="s">
        <v>381</v>
      </c>
      <c r="R26" s="721"/>
      <c r="S26" s="721"/>
      <c r="T26" s="721"/>
      <c r="U26" s="722"/>
      <c r="V26" s="725" t="s">
        <v>382</v>
      </c>
      <c r="W26" s="721"/>
      <c r="X26" s="721"/>
      <c r="Y26" s="721"/>
      <c r="Z26" s="722"/>
      <c r="AA26" s="725" t="s">
        <v>383</v>
      </c>
      <c r="AB26" s="721"/>
      <c r="AC26" s="721"/>
      <c r="AD26" s="721"/>
      <c r="AE26" s="721"/>
      <c r="AF26" s="814" t="s">
        <v>384</v>
      </c>
      <c r="AG26" s="815"/>
      <c r="AH26" s="815"/>
      <c r="AI26" s="815"/>
      <c r="AJ26" s="816"/>
      <c r="AK26" s="721" t="s">
        <v>385</v>
      </c>
      <c r="AL26" s="721"/>
      <c r="AM26" s="721"/>
      <c r="AN26" s="721"/>
      <c r="AO26" s="722"/>
      <c r="AP26" s="725" t="s">
        <v>386</v>
      </c>
      <c r="AQ26" s="721"/>
      <c r="AR26" s="721"/>
      <c r="AS26" s="721"/>
      <c r="AT26" s="722"/>
      <c r="AU26" s="725" t="s">
        <v>387</v>
      </c>
      <c r="AV26" s="721"/>
      <c r="AW26" s="721"/>
      <c r="AX26" s="721"/>
      <c r="AY26" s="722"/>
      <c r="AZ26" s="725" t="s">
        <v>388</v>
      </c>
      <c r="BA26" s="721"/>
      <c r="BB26" s="721"/>
      <c r="BC26" s="721"/>
      <c r="BD26" s="722"/>
      <c r="BE26" s="725" t="s">
        <v>364</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5">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2">
      <c r="A28" s="230">
        <v>1</v>
      </c>
      <c r="B28" s="760" t="s">
        <v>389</v>
      </c>
      <c r="C28" s="761"/>
      <c r="D28" s="761"/>
      <c r="E28" s="761"/>
      <c r="F28" s="761"/>
      <c r="G28" s="761"/>
      <c r="H28" s="761"/>
      <c r="I28" s="761"/>
      <c r="J28" s="761"/>
      <c r="K28" s="761"/>
      <c r="L28" s="761"/>
      <c r="M28" s="761"/>
      <c r="N28" s="761"/>
      <c r="O28" s="761"/>
      <c r="P28" s="762"/>
      <c r="Q28" s="822">
        <v>1770</v>
      </c>
      <c r="R28" s="823"/>
      <c r="S28" s="823"/>
      <c r="T28" s="823"/>
      <c r="U28" s="823"/>
      <c r="V28" s="823">
        <v>1746</v>
      </c>
      <c r="W28" s="823"/>
      <c r="X28" s="823"/>
      <c r="Y28" s="823"/>
      <c r="Z28" s="823"/>
      <c r="AA28" s="823">
        <v>24</v>
      </c>
      <c r="AB28" s="823"/>
      <c r="AC28" s="823"/>
      <c r="AD28" s="823"/>
      <c r="AE28" s="824"/>
      <c r="AF28" s="825">
        <v>24</v>
      </c>
      <c r="AG28" s="823"/>
      <c r="AH28" s="823"/>
      <c r="AI28" s="823"/>
      <c r="AJ28" s="826"/>
      <c r="AK28" s="827">
        <v>181</v>
      </c>
      <c r="AL28" s="828"/>
      <c r="AM28" s="828"/>
      <c r="AN28" s="828"/>
      <c r="AO28" s="828"/>
      <c r="AP28" s="828" t="s">
        <v>563</v>
      </c>
      <c r="AQ28" s="828"/>
      <c r="AR28" s="828"/>
      <c r="AS28" s="828"/>
      <c r="AT28" s="828"/>
      <c r="AU28" s="828" t="s">
        <v>563</v>
      </c>
      <c r="AV28" s="828"/>
      <c r="AW28" s="828"/>
      <c r="AX28" s="828"/>
      <c r="AY28" s="828"/>
      <c r="AZ28" s="829" t="s">
        <v>563</v>
      </c>
      <c r="BA28" s="829"/>
      <c r="BB28" s="829"/>
      <c r="BC28" s="829"/>
      <c r="BD28" s="829"/>
      <c r="BE28" s="820"/>
      <c r="BF28" s="820"/>
      <c r="BG28" s="820"/>
      <c r="BH28" s="820"/>
      <c r="BI28" s="821"/>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2">
      <c r="A29" s="230">
        <v>2</v>
      </c>
      <c r="B29" s="749" t="s">
        <v>390</v>
      </c>
      <c r="C29" s="750"/>
      <c r="D29" s="750"/>
      <c r="E29" s="750"/>
      <c r="F29" s="750"/>
      <c r="G29" s="750"/>
      <c r="H29" s="750"/>
      <c r="I29" s="750"/>
      <c r="J29" s="750"/>
      <c r="K29" s="750"/>
      <c r="L29" s="750"/>
      <c r="M29" s="750"/>
      <c r="N29" s="750"/>
      <c r="O29" s="750"/>
      <c r="P29" s="751"/>
      <c r="Q29" s="752">
        <v>1640</v>
      </c>
      <c r="R29" s="753"/>
      <c r="S29" s="753"/>
      <c r="T29" s="753"/>
      <c r="U29" s="753"/>
      <c r="V29" s="753">
        <v>1549</v>
      </c>
      <c r="W29" s="753"/>
      <c r="X29" s="753"/>
      <c r="Y29" s="753"/>
      <c r="Z29" s="753"/>
      <c r="AA29" s="753">
        <v>91</v>
      </c>
      <c r="AB29" s="753"/>
      <c r="AC29" s="753"/>
      <c r="AD29" s="753"/>
      <c r="AE29" s="754"/>
      <c r="AF29" s="755">
        <v>91</v>
      </c>
      <c r="AG29" s="756"/>
      <c r="AH29" s="756"/>
      <c r="AI29" s="756"/>
      <c r="AJ29" s="757"/>
      <c r="AK29" s="834">
        <v>236</v>
      </c>
      <c r="AL29" s="830"/>
      <c r="AM29" s="830"/>
      <c r="AN29" s="830"/>
      <c r="AO29" s="830"/>
      <c r="AP29" s="830" t="s">
        <v>485</v>
      </c>
      <c r="AQ29" s="830"/>
      <c r="AR29" s="830"/>
      <c r="AS29" s="830"/>
      <c r="AT29" s="830"/>
      <c r="AU29" s="830" t="s">
        <v>563</v>
      </c>
      <c r="AV29" s="830"/>
      <c r="AW29" s="830"/>
      <c r="AX29" s="830"/>
      <c r="AY29" s="830"/>
      <c r="AZ29" s="831" t="s">
        <v>563</v>
      </c>
      <c r="BA29" s="831"/>
      <c r="BB29" s="831"/>
      <c r="BC29" s="831"/>
      <c r="BD29" s="831"/>
      <c r="BE29" s="832"/>
      <c r="BF29" s="832"/>
      <c r="BG29" s="832"/>
      <c r="BH29" s="832"/>
      <c r="BI29" s="833"/>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2">
      <c r="A30" s="230">
        <v>3</v>
      </c>
      <c r="B30" s="749" t="s">
        <v>391</v>
      </c>
      <c r="C30" s="750"/>
      <c r="D30" s="750"/>
      <c r="E30" s="750"/>
      <c r="F30" s="750"/>
      <c r="G30" s="750"/>
      <c r="H30" s="750"/>
      <c r="I30" s="750"/>
      <c r="J30" s="750"/>
      <c r="K30" s="750"/>
      <c r="L30" s="750"/>
      <c r="M30" s="750"/>
      <c r="N30" s="750"/>
      <c r="O30" s="750"/>
      <c r="P30" s="751"/>
      <c r="Q30" s="752">
        <v>267</v>
      </c>
      <c r="R30" s="753"/>
      <c r="S30" s="753"/>
      <c r="T30" s="753"/>
      <c r="U30" s="753"/>
      <c r="V30" s="753">
        <v>264</v>
      </c>
      <c r="W30" s="753"/>
      <c r="X30" s="753"/>
      <c r="Y30" s="753"/>
      <c r="Z30" s="753"/>
      <c r="AA30" s="753">
        <v>3</v>
      </c>
      <c r="AB30" s="753"/>
      <c r="AC30" s="753"/>
      <c r="AD30" s="753"/>
      <c r="AE30" s="754"/>
      <c r="AF30" s="755">
        <v>3</v>
      </c>
      <c r="AG30" s="756"/>
      <c r="AH30" s="756"/>
      <c r="AI30" s="756"/>
      <c r="AJ30" s="757"/>
      <c r="AK30" s="834">
        <v>53</v>
      </c>
      <c r="AL30" s="830"/>
      <c r="AM30" s="830"/>
      <c r="AN30" s="830"/>
      <c r="AO30" s="830"/>
      <c r="AP30" s="830" t="s">
        <v>485</v>
      </c>
      <c r="AQ30" s="830"/>
      <c r="AR30" s="830"/>
      <c r="AS30" s="830"/>
      <c r="AT30" s="830"/>
      <c r="AU30" s="830" t="s">
        <v>563</v>
      </c>
      <c r="AV30" s="830"/>
      <c r="AW30" s="830"/>
      <c r="AX30" s="830"/>
      <c r="AY30" s="830"/>
      <c r="AZ30" s="831" t="s">
        <v>563</v>
      </c>
      <c r="BA30" s="831"/>
      <c r="BB30" s="831"/>
      <c r="BC30" s="831"/>
      <c r="BD30" s="831"/>
      <c r="BE30" s="832"/>
      <c r="BF30" s="832"/>
      <c r="BG30" s="832"/>
      <c r="BH30" s="832"/>
      <c r="BI30" s="833"/>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2">
      <c r="A31" s="230">
        <v>4</v>
      </c>
      <c r="B31" s="749" t="s">
        <v>392</v>
      </c>
      <c r="C31" s="750"/>
      <c r="D31" s="750"/>
      <c r="E31" s="750"/>
      <c r="F31" s="750"/>
      <c r="G31" s="750"/>
      <c r="H31" s="750"/>
      <c r="I31" s="750"/>
      <c r="J31" s="750"/>
      <c r="K31" s="750"/>
      <c r="L31" s="750"/>
      <c r="M31" s="750"/>
      <c r="N31" s="750"/>
      <c r="O31" s="750"/>
      <c r="P31" s="751"/>
      <c r="Q31" s="752">
        <v>1020</v>
      </c>
      <c r="R31" s="753"/>
      <c r="S31" s="753"/>
      <c r="T31" s="753"/>
      <c r="U31" s="753"/>
      <c r="V31" s="753">
        <v>948</v>
      </c>
      <c r="W31" s="753"/>
      <c r="X31" s="753"/>
      <c r="Y31" s="753"/>
      <c r="Z31" s="753"/>
      <c r="AA31" s="753">
        <v>72</v>
      </c>
      <c r="AB31" s="753"/>
      <c r="AC31" s="753"/>
      <c r="AD31" s="753"/>
      <c r="AE31" s="754"/>
      <c r="AF31" s="755">
        <v>59</v>
      </c>
      <c r="AG31" s="756"/>
      <c r="AH31" s="756"/>
      <c r="AI31" s="756"/>
      <c r="AJ31" s="757"/>
      <c r="AK31" s="834">
        <v>228</v>
      </c>
      <c r="AL31" s="830"/>
      <c r="AM31" s="830"/>
      <c r="AN31" s="830"/>
      <c r="AO31" s="830"/>
      <c r="AP31" s="830">
        <v>6652</v>
      </c>
      <c r="AQ31" s="830"/>
      <c r="AR31" s="830"/>
      <c r="AS31" s="830"/>
      <c r="AT31" s="830"/>
      <c r="AU31" s="830">
        <v>3851</v>
      </c>
      <c r="AV31" s="830"/>
      <c r="AW31" s="830"/>
      <c r="AX31" s="830"/>
      <c r="AY31" s="830"/>
      <c r="AZ31" s="831" t="s">
        <v>563</v>
      </c>
      <c r="BA31" s="831"/>
      <c r="BB31" s="831"/>
      <c r="BC31" s="831"/>
      <c r="BD31" s="831"/>
      <c r="BE31" s="832" t="s">
        <v>393</v>
      </c>
      <c r="BF31" s="832"/>
      <c r="BG31" s="832"/>
      <c r="BH31" s="832"/>
      <c r="BI31" s="833"/>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2">
      <c r="A32" s="230">
        <v>5</v>
      </c>
      <c r="B32" s="749"/>
      <c r="C32" s="750"/>
      <c r="D32" s="750"/>
      <c r="E32" s="750"/>
      <c r="F32" s="750"/>
      <c r="G32" s="750"/>
      <c r="H32" s="750"/>
      <c r="I32" s="750"/>
      <c r="J32" s="750"/>
      <c r="K32" s="750"/>
      <c r="L32" s="750"/>
      <c r="M32" s="750"/>
      <c r="N32" s="750"/>
      <c r="O32" s="750"/>
      <c r="P32" s="751"/>
      <c r="Q32" s="752"/>
      <c r="R32" s="753"/>
      <c r="S32" s="753"/>
      <c r="T32" s="753"/>
      <c r="U32" s="753"/>
      <c r="V32" s="753"/>
      <c r="W32" s="753"/>
      <c r="X32" s="753"/>
      <c r="Y32" s="753"/>
      <c r="Z32" s="753"/>
      <c r="AA32" s="753"/>
      <c r="AB32" s="753"/>
      <c r="AC32" s="753"/>
      <c r="AD32" s="753"/>
      <c r="AE32" s="754"/>
      <c r="AF32" s="755"/>
      <c r="AG32" s="756"/>
      <c r="AH32" s="756"/>
      <c r="AI32" s="756"/>
      <c r="AJ32" s="757"/>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2">
      <c r="A33" s="230">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c r="AG33" s="756"/>
      <c r="AH33" s="756"/>
      <c r="AI33" s="756"/>
      <c r="AJ33" s="757"/>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2">
      <c r="A34" s="230">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2">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2">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2">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2">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2">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2">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2">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2">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2">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2">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2">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2">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2">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2">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2">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2">
      <c r="A50" s="226">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2">
      <c r="A51" s="226">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2">
      <c r="A52" s="226">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2">
      <c r="A53" s="226">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2">
      <c r="A54" s="226">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2">
      <c r="A55" s="226">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2">
      <c r="A56" s="226">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2">
      <c r="A57" s="226">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2">
      <c r="A58" s="226">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2">
      <c r="A59" s="226">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2">
      <c r="A60" s="226">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5">
      <c r="A61" s="226">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2">
      <c r="A62" s="226">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5">
      <c r="A63" s="228" t="s">
        <v>377</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177</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2">
      <c r="A66" s="729" t="s">
        <v>397</v>
      </c>
      <c r="B66" s="730"/>
      <c r="C66" s="730"/>
      <c r="D66" s="730"/>
      <c r="E66" s="730"/>
      <c r="F66" s="730"/>
      <c r="G66" s="730"/>
      <c r="H66" s="730"/>
      <c r="I66" s="730"/>
      <c r="J66" s="730"/>
      <c r="K66" s="730"/>
      <c r="L66" s="730"/>
      <c r="M66" s="730"/>
      <c r="N66" s="730"/>
      <c r="O66" s="730"/>
      <c r="P66" s="731"/>
      <c r="Q66" s="725" t="s">
        <v>381</v>
      </c>
      <c r="R66" s="721"/>
      <c r="S66" s="721"/>
      <c r="T66" s="721"/>
      <c r="U66" s="722"/>
      <c r="V66" s="725" t="s">
        <v>382</v>
      </c>
      <c r="W66" s="721"/>
      <c r="X66" s="721"/>
      <c r="Y66" s="721"/>
      <c r="Z66" s="722"/>
      <c r="AA66" s="725" t="s">
        <v>383</v>
      </c>
      <c r="AB66" s="721"/>
      <c r="AC66" s="721"/>
      <c r="AD66" s="721"/>
      <c r="AE66" s="722"/>
      <c r="AF66" s="854" t="s">
        <v>384</v>
      </c>
      <c r="AG66" s="815"/>
      <c r="AH66" s="815"/>
      <c r="AI66" s="815"/>
      <c r="AJ66" s="855"/>
      <c r="AK66" s="725" t="s">
        <v>385</v>
      </c>
      <c r="AL66" s="730"/>
      <c r="AM66" s="730"/>
      <c r="AN66" s="730"/>
      <c r="AO66" s="731"/>
      <c r="AP66" s="725" t="s">
        <v>386</v>
      </c>
      <c r="AQ66" s="721"/>
      <c r="AR66" s="721"/>
      <c r="AS66" s="721"/>
      <c r="AT66" s="722"/>
      <c r="AU66" s="725" t="s">
        <v>398</v>
      </c>
      <c r="AV66" s="721"/>
      <c r="AW66" s="721"/>
      <c r="AX66" s="721"/>
      <c r="AY66" s="722"/>
      <c r="AZ66" s="725" t="s">
        <v>364</v>
      </c>
      <c r="BA66" s="721"/>
      <c r="BB66" s="721"/>
      <c r="BC66" s="721"/>
      <c r="BD66" s="727"/>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551</v>
      </c>
      <c r="C68" s="870"/>
      <c r="D68" s="870"/>
      <c r="E68" s="870"/>
      <c r="F68" s="870"/>
      <c r="G68" s="870"/>
      <c r="H68" s="870"/>
      <c r="I68" s="870"/>
      <c r="J68" s="870"/>
      <c r="K68" s="870"/>
      <c r="L68" s="870"/>
      <c r="M68" s="870"/>
      <c r="N68" s="870"/>
      <c r="O68" s="870"/>
      <c r="P68" s="871"/>
      <c r="Q68" s="872">
        <v>3712</v>
      </c>
      <c r="R68" s="866"/>
      <c r="S68" s="866"/>
      <c r="T68" s="866"/>
      <c r="U68" s="866"/>
      <c r="V68" s="866">
        <v>3275</v>
      </c>
      <c r="W68" s="866"/>
      <c r="X68" s="866"/>
      <c r="Y68" s="866"/>
      <c r="Z68" s="866"/>
      <c r="AA68" s="866">
        <v>437</v>
      </c>
      <c r="AB68" s="866"/>
      <c r="AC68" s="866"/>
      <c r="AD68" s="866"/>
      <c r="AE68" s="866"/>
      <c r="AF68" s="866">
        <v>437</v>
      </c>
      <c r="AG68" s="866"/>
      <c r="AH68" s="866"/>
      <c r="AI68" s="866"/>
      <c r="AJ68" s="866"/>
      <c r="AK68" s="866">
        <v>64</v>
      </c>
      <c r="AL68" s="866"/>
      <c r="AM68" s="866"/>
      <c r="AN68" s="866"/>
      <c r="AO68" s="866"/>
      <c r="AP68" s="866" t="s">
        <v>545</v>
      </c>
      <c r="AQ68" s="866"/>
      <c r="AR68" s="866"/>
      <c r="AS68" s="866"/>
      <c r="AT68" s="866"/>
      <c r="AU68" s="866" t="s">
        <v>563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552</v>
      </c>
      <c r="C69" s="874"/>
      <c r="D69" s="874"/>
      <c r="E69" s="874"/>
      <c r="F69" s="874"/>
      <c r="G69" s="874"/>
      <c r="H69" s="874"/>
      <c r="I69" s="874"/>
      <c r="J69" s="874"/>
      <c r="K69" s="874"/>
      <c r="L69" s="874"/>
      <c r="M69" s="874"/>
      <c r="N69" s="874"/>
      <c r="O69" s="874"/>
      <c r="P69" s="875"/>
      <c r="Q69" s="876">
        <v>31</v>
      </c>
      <c r="R69" s="830"/>
      <c r="S69" s="830"/>
      <c r="T69" s="830"/>
      <c r="U69" s="830"/>
      <c r="V69" s="830">
        <v>31</v>
      </c>
      <c r="W69" s="830"/>
      <c r="X69" s="830"/>
      <c r="Y69" s="830"/>
      <c r="Z69" s="830"/>
      <c r="AA69" s="830">
        <v>0</v>
      </c>
      <c r="AB69" s="830"/>
      <c r="AC69" s="830"/>
      <c r="AD69" s="830"/>
      <c r="AE69" s="830"/>
      <c r="AF69" s="830">
        <v>0</v>
      </c>
      <c r="AG69" s="830"/>
      <c r="AH69" s="830"/>
      <c r="AI69" s="830"/>
      <c r="AJ69" s="830"/>
      <c r="AK69" s="830">
        <v>1</v>
      </c>
      <c r="AL69" s="830"/>
      <c r="AM69" s="830"/>
      <c r="AN69" s="830"/>
      <c r="AO69" s="830"/>
      <c r="AP69" s="830" t="s">
        <v>545</v>
      </c>
      <c r="AQ69" s="830"/>
      <c r="AR69" s="830"/>
      <c r="AS69" s="830"/>
      <c r="AT69" s="830"/>
      <c r="AU69" s="830" t="s">
        <v>563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553</v>
      </c>
      <c r="C70" s="874"/>
      <c r="D70" s="874"/>
      <c r="E70" s="874"/>
      <c r="F70" s="874"/>
      <c r="G70" s="874"/>
      <c r="H70" s="874"/>
      <c r="I70" s="874"/>
      <c r="J70" s="874"/>
      <c r="K70" s="874"/>
      <c r="L70" s="874"/>
      <c r="M70" s="874"/>
      <c r="N70" s="874"/>
      <c r="O70" s="874"/>
      <c r="P70" s="875"/>
      <c r="Q70" s="876">
        <v>3584</v>
      </c>
      <c r="R70" s="830"/>
      <c r="S70" s="830"/>
      <c r="T70" s="830"/>
      <c r="U70" s="830"/>
      <c r="V70" s="830">
        <v>3501</v>
      </c>
      <c r="W70" s="830"/>
      <c r="X70" s="830"/>
      <c r="Y70" s="830"/>
      <c r="Z70" s="830"/>
      <c r="AA70" s="830">
        <v>82</v>
      </c>
      <c r="AB70" s="830"/>
      <c r="AC70" s="830"/>
      <c r="AD70" s="830"/>
      <c r="AE70" s="830"/>
      <c r="AF70" s="830">
        <v>82</v>
      </c>
      <c r="AG70" s="830"/>
      <c r="AH70" s="830"/>
      <c r="AI70" s="830"/>
      <c r="AJ70" s="830"/>
      <c r="AK70" s="830">
        <v>164</v>
      </c>
      <c r="AL70" s="830"/>
      <c r="AM70" s="830"/>
      <c r="AN70" s="830"/>
      <c r="AO70" s="830"/>
      <c r="AP70" s="830">
        <v>991</v>
      </c>
      <c r="AQ70" s="830"/>
      <c r="AR70" s="830"/>
      <c r="AS70" s="830"/>
      <c r="AT70" s="830"/>
      <c r="AU70" s="830">
        <v>125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554</v>
      </c>
      <c r="C71" s="874"/>
      <c r="D71" s="874"/>
      <c r="E71" s="874"/>
      <c r="F71" s="874"/>
      <c r="G71" s="874"/>
      <c r="H71" s="874"/>
      <c r="I71" s="874"/>
      <c r="J71" s="874"/>
      <c r="K71" s="874"/>
      <c r="L71" s="874"/>
      <c r="M71" s="874"/>
      <c r="N71" s="874"/>
      <c r="O71" s="874"/>
      <c r="P71" s="875"/>
      <c r="Q71" s="876">
        <v>186</v>
      </c>
      <c r="R71" s="830"/>
      <c r="S71" s="830"/>
      <c r="T71" s="830"/>
      <c r="U71" s="830"/>
      <c r="V71" s="830">
        <v>173</v>
      </c>
      <c r="W71" s="830"/>
      <c r="X71" s="830"/>
      <c r="Y71" s="830"/>
      <c r="Z71" s="830"/>
      <c r="AA71" s="830">
        <v>13</v>
      </c>
      <c r="AB71" s="830"/>
      <c r="AC71" s="830"/>
      <c r="AD71" s="830"/>
      <c r="AE71" s="830"/>
      <c r="AF71" s="830">
        <v>13</v>
      </c>
      <c r="AG71" s="830"/>
      <c r="AH71" s="830"/>
      <c r="AI71" s="830"/>
      <c r="AJ71" s="830"/>
      <c r="AK71" s="830" t="s">
        <v>545</v>
      </c>
      <c r="AL71" s="830"/>
      <c r="AM71" s="830"/>
      <c r="AN71" s="830"/>
      <c r="AO71" s="830"/>
      <c r="AP71" s="830" t="s">
        <v>545</v>
      </c>
      <c r="AQ71" s="830"/>
      <c r="AR71" s="830"/>
      <c r="AS71" s="830"/>
      <c r="AT71" s="830"/>
      <c r="AU71" s="830" t="s">
        <v>563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555</v>
      </c>
      <c r="C72" s="874"/>
      <c r="D72" s="874"/>
      <c r="E72" s="874"/>
      <c r="F72" s="874"/>
      <c r="G72" s="874"/>
      <c r="H72" s="874"/>
      <c r="I72" s="874"/>
      <c r="J72" s="874"/>
      <c r="K72" s="874"/>
      <c r="L72" s="874"/>
      <c r="M72" s="874"/>
      <c r="N72" s="874"/>
      <c r="O72" s="874"/>
      <c r="P72" s="875"/>
      <c r="Q72" s="876">
        <v>779</v>
      </c>
      <c r="R72" s="830"/>
      <c r="S72" s="830"/>
      <c r="T72" s="830"/>
      <c r="U72" s="830"/>
      <c r="V72" s="830">
        <v>751</v>
      </c>
      <c r="W72" s="830"/>
      <c r="X72" s="830"/>
      <c r="Y72" s="830"/>
      <c r="Z72" s="830"/>
      <c r="AA72" s="830">
        <v>28</v>
      </c>
      <c r="AB72" s="830"/>
      <c r="AC72" s="830"/>
      <c r="AD72" s="830"/>
      <c r="AE72" s="830"/>
      <c r="AF72" s="830">
        <v>28</v>
      </c>
      <c r="AG72" s="830"/>
      <c r="AH72" s="830"/>
      <c r="AI72" s="830"/>
      <c r="AJ72" s="830"/>
      <c r="AK72" s="830">
        <v>25</v>
      </c>
      <c r="AL72" s="830"/>
      <c r="AM72" s="830"/>
      <c r="AN72" s="830"/>
      <c r="AO72" s="830"/>
      <c r="AP72" s="830">
        <v>130</v>
      </c>
      <c r="AQ72" s="830"/>
      <c r="AR72" s="830"/>
      <c r="AS72" s="830"/>
      <c r="AT72" s="830"/>
      <c r="AU72" s="830">
        <v>41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556</v>
      </c>
      <c r="C73" s="874"/>
      <c r="D73" s="874"/>
      <c r="E73" s="874"/>
      <c r="F73" s="874"/>
      <c r="G73" s="874"/>
      <c r="H73" s="874"/>
      <c r="I73" s="874"/>
      <c r="J73" s="874"/>
      <c r="K73" s="874"/>
      <c r="L73" s="874"/>
      <c r="M73" s="874"/>
      <c r="N73" s="874"/>
      <c r="O73" s="874"/>
      <c r="P73" s="875"/>
      <c r="Q73" s="876">
        <v>45</v>
      </c>
      <c r="R73" s="830"/>
      <c r="S73" s="830"/>
      <c r="T73" s="830"/>
      <c r="U73" s="830"/>
      <c r="V73" s="830">
        <v>39</v>
      </c>
      <c r="W73" s="830"/>
      <c r="X73" s="830"/>
      <c r="Y73" s="830"/>
      <c r="Z73" s="830"/>
      <c r="AA73" s="830">
        <v>5</v>
      </c>
      <c r="AB73" s="830"/>
      <c r="AC73" s="830"/>
      <c r="AD73" s="830"/>
      <c r="AE73" s="830"/>
      <c r="AF73" s="830">
        <v>5</v>
      </c>
      <c r="AG73" s="830"/>
      <c r="AH73" s="830"/>
      <c r="AI73" s="830"/>
      <c r="AJ73" s="830"/>
      <c r="AK73" s="830" t="s">
        <v>545</v>
      </c>
      <c r="AL73" s="830"/>
      <c r="AM73" s="830"/>
      <c r="AN73" s="830"/>
      <c r="AO73" s="830"/>
      <c r="AP73" s="830" t="s">
        <v>545</v>
      </c>
      <c r="AQ73" s="830"/>
      <c r="AR73" s="830"/>
      <c r="AS73" s="830"/>
      <c r="AT73" s="830"/>
      <c r="AU73" s="830" t="s">
        <v>563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557</v>
      </c>
      <c r="C74" s="874"/>
      <c r="D74" s="874"/>
      <c r="E74" s="874"/>
      <c r="F74" s="874"/>
      <c r="G74" s="874"/>
      <c r="H74" s="874"/>
      <c r="I74" s="874"/>
      <c r="J74" s="874"/>
      <c r="K74" s="874"/>
      <c r="L74" s="874"/>
      <c r="M74" s="874"/>
      <c r="N74" s="874"/>
      <c r="O74" s="874"/>
      <c r="P74" s="875"/>
      <c r="Q74" s="876">
        <v>621</v>
      </c>
      <c r="R74" s="830"/>
      <c r="S74" s="830"/>
      <c r="T74" s="830"/>
      <c r="U74" s="830"/>
      <c r="V74" s="830">
        <v>539</v>
      </c>
      <c r="W74" s="830"/>
      <c r="X74" s="830"/>
      <c r="Y74" s="830"/>
      <c r="Z74" s="830"/>
      <c r="AA74" s="830">
        <v>82</v>
      </c>
      <c r="AB74" s="830"/>
      <c r="AC74" s="830"/>
      <c r="AD74" s="830"/>
      <c r="AE74" s="830"/>
      <c r="AF74" s="830">
        <v>82</v>
      </c>
      <c r="AG74" s="830"/>
      <c r="AH74" s="830"/>
      <c r="AI74" s="830"/>
      <c r="AJ74" s="830"/>
      <c r="AK74" s="830" t="s">
        <v>545</v>
      </c>
      <c r="AL74" s="830"/>
      <c r="AM74" s="830"/>
      <c r="AN74" s="830"/>
      <c r="AO74" s="830"/>
      <c r="AP74" s="830">
        <v>2005</v>
      </c>
      <c r="AQ74" s="830"/>
      <c r="AR74" s="830"/>
      <c r="AS74" s="830"/>
      <c r="AT74" s="830"/>
      <c r="AU74" s="830" t="s">
        <v>563</v>
      </c>
      <c r="AV74" s="830"/>
      <c r="AW74" s="830"/>
      <c r="AX74" s="830"/>
      <c r="AY74" s="830"/>
      <c r="AZ74" s="832" t="s">
        <v>562</v>
      </c>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558</v>
      </c>
      <c r="C75" s="874"/>
      <c r="D75" s="874"/>
      <c r="E75" s="874"/>
      <c r="F75" s="874"/>
      <c r="G75" s="874"/>
      <c r="H75" s="874"/>
      <c r="I75" s="874"/>
      <c r="J75" s="874"/>
      <c r="K75" s="874"/>
      <c r="L75" s="874"/>
      <c r="M75" s="874"/>
      <c r="N75" s="874"/>
      <c r="O75" s="874"/>
      <c r="P75" s="875"/>
      <c r="Q75" s="877">
        <v>377</v>
      </c>
      <c r="R75" s="878"/>
      <c r="S75" s="878"/>
      <c r="T75" s="878"/>
      <c r="U75" s="834"/>
      <c r="V75" s="879">
        <v>366</v>
      </c>
      <c r="W75" s="878"/>
      <c r="X75" s="878"/>
      <c r="Y75" s="878"/>
      <c r="Z75" s="834"/>
      <c r="AA75" s="879">
        <v>11</v>
      </c>
      <c r="AB75" s="878"/>
      <c r="AC75" s="878"/>
      <c r="AD75" s="878"/>
      <c r="AE75" s="834"/>
      <c r="AF75" s="879">
        <v>11</v>
      </c>
      <c r="AG75" s="878"/>
      <c r="AH75" s="878"/>
      <c r="AI75" s="878"/>
      <c r="AJ75" s="834"/>
      <c r="AK75" s="879" t="s">
        <v>545</v>
      </c>
      <c r="AL75" s="878"/>
      <c r="AM75" s="878"/>
      <c r="AN75" s="878"/>
      <c r="AO75" s="834"/>
      <c r="AP75" s="879" t="s">
        <v>545</v>
      </c>
      <c r="AQ75" s="878"/>
      <c r="AR75" s="878"/>
      <c r="AS75" s="878"/>
      <c r="AT75" s="834"/>
      <c r="AU75" s="879" t="s">
        <v>563</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559</v>
      </c>
      <c r="C76" s="874"/>
      <c r="D76" s="874"/>
      <c r="E76" s="874"/>
      <c r="F76" s="874"/>
      <c r="G76" s="874"/>
      <c r="H76" s="874"/>
      <c r="I76" s="874"/>
      <c r="J76" s="874"/>
      <c r="K76" s="874"/>
      <c r="L76" s="874"/>
      <c r="M76" s="874"/>
      <c r="N76" s="874"/>
      <c r="O76" s="874"/>
      <c r="P76" s="875"/>
      <c r="Q76" s="877">
        <v>80</v>
      </c>
      <c r="R76" s="878"/>
      <c r="S76" s="878"/>
      <c r="T76" s="878"/>
      <c r="U76" s="834"/>
      <c r="V76" s="879">
        <v>77</v>
      </c>
      <c r="W76" s="878"/>
      <c r="X76" s="878"/>
      <c r="Y76" s="878"/>
      <c r="Z76" s="834"/>
      <c r="AA76" s="879">
        <v>2</v>
      </c>
      <c r="AB76" s="878"/>
      <c r="AC76" s="878"/>
      <c r="AD76" s="878"/>
      <c r="AE76" s="834"/>
      <c r="AF76" s="879">
        <v>2</v>
      </c>
      <c r="AG76" s="878"/>
      <c r="AH76" s="878"/>
      <c r="AI76" s="878"/>
      <c r="AJ76" s="834"/>
      <c r="AK76" s="879" t="s">
        <v>545</v>
      </c>
      <c r="AL76" s="878"/>
      <c r="AM76" s="878"/>
      <c r="AN76" s="878"/>
      <c r="AO76" s="834"/>
      <c r="AP76" s="879" t="s">
        <v>545</v>
      </c>
      <c r="AQ76" s="878"/>
      <c r="AR76" s="878"/>
      <c r="AS76" s="878"/>
      <c r="AT76" s="834"/>
      <c r="AU76" s="879" t="s">
        <v>563</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560</v>
      </c>
      <c r="C77" s="874"/>
      <c r="D77" s="874"/>
      <c r="E77" s="874"/>
      <c r="F77" s="874"/>
      <c r="G77" s="874"/>
      <c r="H77" s="874"/>
      <c r="I77" s="874"/>
      <c r="J77" s="874"/>
      <c r="K77" s="874"/>
      <c r="L77" s="874"/>
      <c r="M77" s="874"/>
      <c r="N77" s="874"/>
      <c r="O77" s="874"/>
      <c r="P77" s="875"/>
      <c r="Q77" s="877">
        <v>171</v>
      </c>
      <c r="R77" s="878"/>
      <c r="S77" s="878"/>
      <c r="T77" s="878"/>
      <c r="U77" s="834"/>
      <c r="V77" s="879">
        <v>154</v>
      </c>
      <c r="W77" s="878"/>
      <c r="X77" s="878"/>
      <c r="Y77" s="878"/>
      <c r="Z77" s="834"/>
      <c r="AA77" s="879">
        <v>16</v>
      </c>
      <c r="AB77" s="878"/>
      <c r="AC77" s="878"/>
      <c r="AD77" s="878"/>
      <c r="AE77" s="834"/>
      <c r="AF77" s="879">
        <v>16</v>
      </c>
      <c r="AG77" s="878"/>
      <c r="AH77" s="878"/>
      <c r="AI77" s="878"/>
      <c r="AJ77" s="834"/>
      <c r="AK77" s="879" t="s">
        <v>545</v>
      </c>
      <c r="AL77" s="878"/>
      <c r="AM77" s="878"/>
      <c r="AN77" s="878"/>
      <c r="AO77" s="834"/>
      <c r="AP77" s="879" t="s">
        <v>545</v>
      </c>
      <c r="AQ77" s="878"/>
      <c r="AR77" s="878"/>
      <c r="AS77" s="878"/>
      <c r="AT77" s="834"/>
      <c r="AU77" s="879" t="s">
        <v>563</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561</v>
      </c>
      <c r="C78" s="874"/>
      <c r="D78" s="874"/>
      <c r="E78" s="874"/>
      <c r="F78" s="874"/>
      <c r="G78" s="874"/>
      <c r="H78" s="874"/>
      <c r="I78" s="874"/>
      <c r="J78" s="874"/>
      <c r="K78" s="874"/>
      <c r="L78" s="874"/>
      <c r="M78" s="874"/>
      <c r="N78" s="874"/>
      <c r="O78" s="874"/>
      <c r="P78" s="875"/>
      <c r="Q78" s="876">
        <v>196156</v>
      </c>
      <c r="R78" s="830"/>
      <c r="S78" s="830"/>
      <c r="T78" s="830"/>
      <c r="U78" s="830"/>
      <c r="V78" s="830">
        <v>192212</v>
      </c>
      <c r="W78" s="830"/>
      <c r="X78" s="830"/>
      <c r="Y78" s="830"/>
      <c r="Z78" s="830"/>
      <c r="AA78" s="830">
        <v>3944</v>
      </c>
      <c r="AB78" s="830"/>
      <c r="AC78" s="830"/>
      <c r="AD78" s="830"/>
      <c r="AE78" s="830"/>
      <c r="AF78" s="830">
        <v>3944</v>
      </c>
      <c r="AG78" s="830"/>
      <c r="AH78" s="830"/>
      <c r="AI78" s="830"/>
      <c r="AJ78" s="830"/>
      <c r="AK78" s="830">
        <v>1663</v>
      </c>
      <c r="AL78" s="830"/>
      <c r="AM78" s="830"/>
      <c r="AN78" s="830"/>
      <c r="AO78" s="830"/>
      <c r="AP78" s="830" t="s">
        <v>545</v>
      </c>
      <c r="AQ78" s="830"/>
      <c r="AR78" s="830"/>
      <c r="AS78" s="830"/>
      <c r="AT78" s="830"/>
      <c r="AU78" s="830" t="s">
        <v>563</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SUM(AF68:AJ78)</f>
        <v>4620</v>
      </c>
      <c r="AG88" s="844"/>
      <c r="AH88" s="844"/>
      <c r="AI88" s="844"/>
      <c r="AJ88" s="844"/>
      <c r="AK88" s="841"/>
      <c r="AL88" s="841"/>
      <c r="AM88" s="841"/>
      <c r="AN88" s="841"/>
      <c r="AO88" s="841"/>
      <c r="AP88" s="844">
        <f t="shared" ref="AP88" si="1">SUM(AP68:AT78)</f>
        <v>3126</v>
      </c>
      <c r="AQ88" s="844"/>
      <c r="AR88" s="844"/>
      <c r="AS88" s="844"/>
      <c r="AT88" s="844"/>
      <c r="AU88" s="844">
        <f t="shared" ref="AU88" si="2">SUM(AU68:AY78)</f>
        <v>166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961227</v>
      </c>
      <c r="AB110" s="900"/>
      <c r="AC110" s="900"/>
      <c r="AD110" s="900"/>
      <c r="AE110" s="901"/>
      <c r="AF110" s="902">
        <v>984841</v>
      </c>
      <c r="AG110" s="900"/>
      <c r="AH110" s="900"/>
      <c r="AI110" s="900"/>
      <c r="AJ110" s="901"/>
      <c r="AK110" s="902">
        <v>1034433</v>
      </c>
      <c r="AL110" s="900"/>
      <c r="AM110" s="900"/>
      <c r="AN110" s="900"/>
      <c r="AO110" s="901"/>
      <c r="AP110" s="903">
        <v>19.7</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12981714</v>
      </c>
      <c r="BR110" s="931"/>
      <c r="BS110" s="931"/>
      <c r="BT110" s="931"/>
      <c r="BU110" s="931"/>
      <c r="BV110" s="931">
        <v>12947809</v>
      </c>
      <c r="BW110" s="931"/>
      <c r="BX110" s="931"/>
      <c r="BY110" s="931"/>
      <c r="BZ110" s="931"/>
      <c r="CA110" s="931">
        <v>13292716</v>
      </c>
      <c r="CB110" s="931"/>
      <c r="CC110" s="931"/>
      <c r="CD110" s="931"/>
      <c r="CE110" s="931"/>
      <c r="CF110" s="944">
        <v>253.3</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312060</v>
      </c>
      <c r="BR111" s="926"/>
      <c r="BS111" s="926"/>
      <c r="BT111" s="926"/>
      <c r="BU111" s="926"/>
      <c r="BV111" s="926">
        <v>33384</v>
      </c>
      <c r="BW111" s="926"/>
      <c r="BX111" s="926"/>
      <c r="BY111" s="926"/>
      <c r="BZ111" s="926"/>
      <c r="CA111" s="926">
        <v>28780</v>
      </c>
      <c r="CB111" s="926"/>
      <c r="CC111" s="926"/>
      <c r="CD111" s="926"/>
      <c r="CE111" s="926"/>
      <c r="CF111" s="920">
        <v>0.5</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4507538</v>
      </c>
      <c r="BR112" s="926"/>
      <c r="BS112" s="926"/>
      <c r="BT112" s="926"/>
      <c r="BU112" s="926"/>
      <c r="BV112" s="926">
        <v>4244513</v>
      </c>
      <c r="BW112" s="926"/>
      <c r="BX112" s="926"/>
      <c r="BY112" s="926"/>
      <c r="BZ112" s="926"/>
      <c r="CA112" s="926">
        <v>3851492</v>
      </c>
      <c r="CB112" s="926"/>
      <c r="CC112" s="926"/>
      <c r="CD112" s="926"/>
      <c r="CE112" s="926"/>
      <c r="CF112" s="920">
        <v>73.400000000000006</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274072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368521</v>
      </c>
      <c r="AB113" s="938"/>
      <c r="AC113" s="938"/>
      <c r="AD113" s="938"/>
      <c r="AE113" s="939"/>
      <c r="AF113" s="940">
        <v>379063</v>
      </c>
      <c r="AG113" s="938"/>
      <c r="AH113" s="938"/>
      <c r="AI113" s="938"/>
      <c r="AJ113" s="939"/>
      <c r="AK113" s="940">
        <v>222664</v>
      </c>
      <c r="AL113" s="938"/>
      <c r="AM113" s="938"/>
      <c r="AN113" s="938"/>
      <c r="AO113" s="939"/>
      <c r="AP113" s="941">
        <v>4.2</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241265</v>
      </c>
      <c r="BR113" s="926"/>
      <c r="BS113" s="926"/>
      <c r="BT113" s="926"/>
      <c r="BU113" s="926"/>
      <c r="BV113" s="926">
        <v>190532</v>
      </c>
      <c r="BW113" s="926"/>
      <c r="BX113" s="926"/>
      <c r="BY113" s="926"/>
      <c r="BZ113" s="926"/>
      <c r="CA113" s="926">
        <v>166655</v>
      </c>
      <c r="CB113" s="926"/>
      <c r="CC113" s="926"/>
      <c r="CD113" s="926"/>
      <c r="CE113" s="926"/>
      <c r="CF113" s="920">
        <v>3.2</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53603</v>
      </c>
      <c r="AB114" s="959"/>
      <c r="AC114" s="959"/>
      <c r="AD114" s="959"/>
      <c r="AE114" s="960"/>
      <c r="AF114" s="961">
        <v>54251</v>
      </c>
      <c r="AG114" s="959"/>
      <c r="AH114" s="959"/>
      <c r="AI114" s="959"/>
      <c r="AJ114" s="960"/>
      <c r="AK114" s="961">
        <v>42413</v>
      </c>
      <c r="AL114" s="959"/>
      <c r="AM114" s="959"/>
      <c r="AN114" s="959"/>
      <c r="AO114" s="960"/>
      <c r="AP114" s="962">
        <v>0.8</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988798</v>
      </c>
      <c r="BR114" s="926"/>
      <c r="BS114" s="926"/>
      <c r="BT114" s="926"/>
      <c r="BU114" s="926"/>
      <c r="BV114" s="926">
        <v>868365</v>
      </c>
      <c r="BW114" s="926"/>
      <c r="BX114" s="926"/>
      <c r="BY114" s="926"/>
      <c r="BZ114" s="926"/>
      <c r="CA114" s="926">
        <v>760692</v>
      </c>
      <c r="CB114" s="926"/>
      <c r="CC114" s="926"/>
      <c r="CD114" s="926"/>
      <c r="CE114" s="926"/>
      <c r="CF114" s="920">
        <v>14.5</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5783</v>
      </c>
      <c r="AB115" s="938"/>
      <c r="AC115" s="938"/>
      <c r="AD115" s="938"/>
      <c r="AE115" s="939"/>
      <c r="AF115" s="940">
        <v>4603</v>
      </c>
      <c r="AG115" s="938"/>
      <c r="AH115" s="938"/>
      <c r="AI115" s="938"/>
      <c r="AJ115" s="939"/>
      <c r="AK115" s="940">
        <v>4603</v>
      </c>
      <c r="AL115" s="938"/>
      <c r="AM115" s="938"/>
      <c r="AN115" s="938"/>
      <c r="AO115" s="939"/>
      <c r="AP115" s="941">
        <v>0.1</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4</v>
      </c>
      <c r="AB116" s="959"/>
      <c r="AC116" s="959"/>
      <c r="AD116" s="959"/>
      <c r="AE116" s="960"/>
      <c r="AF116" s="961">
        <v>10</v>
      </c>
      <c r="AG116" s="959"/>
      <c r="AH116" s="959"/>
      <c r="AI116" s="959"/>
      <c r="AJ116" s="960"/>
      <c r="AK116" s="961">
        <v>126</v>
      </c>
      <c r="AL116" s="959"/>
      <c r="AM116" s="959"/>
      <c r="AN116" s="959"/>
      <c r="AO116" s="960"/>
      <c r="AP116" s="962">
        <v>0</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37988</v>
      </c>
      <c r="DH116" s="959"/>
      <c r="DI116" s="959"/>
      <c r="DJ116" s="959"/>
      <c r="DK116" s="960"/>
      <c r="DL116" s="961">
        <v>33384</v>
      </c>
      <c r="DM116" s="959"/>
      <c r="DN116" s="959"/>
      <c r="DO116" s="959"/>
      <c r="DP116" s="960"/>
      <c r="DQ116" s="961">
        <v>28780</v>
      </c>
      <c r="DR116" s="959"/>
      <c r="DS116" s="959"/>
      <c r="DT116" s="959"/>
      <c r="DU116" s="960"/>
      <c r="DV116" s="962">
        <v>0.5</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1389138</v>
      </c>
      <c r="AB117" s="979"/>
      <c r="AC117" s="979"/>
      <c r="AD117" s="979"/>
      <c r="AE117" s="980"/>
      <c r="AF117" s="981">
        <v>1422768</v>
      </c>
      <c r="AG117" s="979"/>
      <c r="AH117" s="979"/>
      <c r="AI117" s="979"/>
      <c r="AJ117" s="980"/>
      <c r="AK117" s="981">
        <v>1304239</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62"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19031375</v>
      </c>
      <c r="BR119" s="1000"/>
      <c r="BS119" s="1000"/>
      <c r="BT119" s="1000"/>
      <c r="BU119" s="1000"/>
      <c r="BV119" s="1000">
        <v>18284603</v>
      </c>
      <c r="BW119" s="1000"/>
      <c r="BX119" s="1000"/>
      <c r="BY119" s="1000"/>
      <c r="BZ119" s="1000"/>
      <c r="CA119" s="1000">
        <v>18100335</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63"/>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4341878</v>
      </c>
      <c r="BR120" s="931"/>
      <c r="BS120" s="931"/>
      <c r="BT120" s="931"/>
      <c r="BU120" s="931"/>
      <c r="BV120" s="931">
        <v>4204298</v>
      </c>
      <c r="BW120" s="931"/>
      <c r="BX120" s="931"/>
      <c r="BY120" s="931"/>
      <c r="BZ120" s="931"/>
      <c r="CA120" s="931">
        <v>3977644</v>
      </c>
      <c r="CB120" s="931"/>
      <c r="CC120" s="931"/>
      <c r="CD120" s="931"/>
      <c r="CE120" s="931"/>
      <c r="CF120" s="944">
        <v>75.8</v>
      </c>
      <c r="CG120" s="945"/>
      <c r="CH120" s="945"/>
      <c r="CI120" s="945"/>
      <c r="CJ120" s="945"/>
      <c r="CK120" s="1006" t="s">
        <v>444</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4507538</v>
      </c>
      <c r="DH120" s="931"/>
      <c r="DI120" s="931"/>
      <c r="DJ120" s="931"/>
      <c r="DK120" s="931"/>
      <c r="DL120" s="931">
        <v>4244513</v>
      </c>
      <c r="DM120" s="931"/>
      <c r="DN120" s="931"/>
      <c r="DO120" s="931"/>
      <c r="DP120" s="931"/>
      <c r="DQ120" s="931">
        <v>3851492</v>
      </c>
      <c r="DR120" s="931"/>
      <c r="DS120" s="931"/>
      <c r="DT120" s="931"/>
      <c r="DU120" s="931"/>
      <c r="DV120" s="932">
        <v>73.400000000000006</v>
      </c>
      <c r="DW120" s="932"/>
      <c r="DX120" s="932"/>
      <c r="DY120" s="932"/>
      <c r="DZ120" s="933"/>
    </row>
    <row r="121" spans="1:130" s="218" customFormat="1" ht="26.25" customHeight="1" x14ac:dyDescent="0.2">
      <c r="A121" s="1063"/>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24443</v>
      </c>
      <c r="BR121" s="926"/>
      <c r="BS121" s="926"/>
      <c r="BT121" s="926"/>
      <c r="BU121" s="926"/>
      <c r="BV121" s="926">
        <v>10408</v>
      </c>
      <c r="BW121" s="926"/>
      <c r="BX121" s="926"/>
      <c r="BY121" s="926"/>
      <c r="BZ121" s="926"/>
      <c r="CA121" s="926">
        <v>4126</v>
      </c>
      <c r="CB121" s="926"/>
      <c r="CC121" s="926"/>
      <c r="CD121" s="926"/>
      <c r="CE121" s="926"/>
      <c r="CF121" s="920">
        <v>0.1</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63"/>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13221589</v>
      </c>
      <c r="BR122" s="1000"/>
      <c r="BS122" s="1000"/>
      <c r="BT122" s="1000"/>
      <c r="BU122" s="1000"/>
      <c r="BV122" s="1000">
        <v>12415704</v>
      </c>
      <c r="BW122" s="1000"/>
      <c r="BX122" s="1000"/>
      <c r="BY122" s="1000"/>
      <c r="BZ122" s="1000"/>
      <c r="CA122" s="1000">
        <v>11706235</v>
      </c>
      <c r="CB122" s="1000"/>
      <c r="CC122" s="1000"/>
      <c r="CD122" s="1000"/>
      <c r="CE122" s="1000"/>
      <c r="CF122" s="1017">
        <v>223.1</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63"/>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5783</v>
      </c>
      <c r="AB123" s="959"/>
      <c r="AC123" s="959"/>
      <c r="AD123" s="959"/>
      <c r="AE123" s="960"/>
      <c r="AF123" s="961">
        <v>4603</v>
      </c>
      <c r="AG123" s="959"/>
      <c r="AH123" s="959"/>
      <c r="AI123" s="959"/>
      <c r="AJ123" s="960"/>
      <c r="AK123" s="961">
        <v>4603</v>
      </c>
      <c r="AL123" s="959"/>
      <c r="AM123" s="959"/>
      <c r="AN123" s="959"/>
      <c r="AO123" s="960"/>
      <c r="AP123" s="962">
        <v>0.1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35">
        <v>17587910</v>
      </c>
      <c r="BR123" s="1036"/>
      <c r="BS123" s="1036"/>
      <c r="BT123" s="1036"/>
      <c r="BU123" s="1036"/>
      <c r="BV123" s="1036">
        <v>16630410</v>
      </c>
      <c r="BW123" s="1036"/>
      <c r="BX123" s="1036"/>
      <c r="BY123" s="1036"/>
      <c r="BZ123" s="1036"/>
      <c r="CA123" s="1036">
        <v>15688005</v>
      </c>
      <c r="CB123" s="1036"/>
      <c r="CC123" s="1036"/>
      <c r="CD123" s="1036"/>
      <c r="CE123" s="1036"/>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63"/>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31" t="s">
        <v>449</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v>29.3</v>
      </c>
      <c r="BR124" s="1027"/>
      <c r="BS124" s="1027"/>
      <c r="BT124" s="1027"/>
      <c r="BU124" s="1027"/>
      <c r="BV124" s="1027">
        <v>32.6</v>
      </c>
      <c r="BW124" s="1027"/>
      <c r="BX124" s="1027"/>
      <c r="BY124" s="1027"/>
      <c r="BZ124" s="1027"/>
      <c r="CA124" s="1027">
        <v>45.9</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63"/>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63"/>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64"/>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7" t="s">
        <v>455</v>
      </c>
      <c r="AY127" s="1038"/>
      <c r="AZ127" s="1038"/>
      <c r="BA127" s="1038"/>
      <c r="BB127" s="1038"/>
      <c r="BC127" s="1038"/>
      <c r="BD127" s="1038"/>
      <c r="BE127" s="1039"/>
      <c r="BF127" s="1040" t="s">
        <v>456</v>
      </c>
      <c r="BG127" s="1038"/>
      <c r="BH127" s="1038"/>
      <c r="BI127" s="1038"/>
      <c r="BJ127" s="1038"/>
      <c r="BK127" s="1038"/>
      <c r="BL127" s="1039"/>
      <c r="BM127" s="1040" t="s">
        <v>457</v>
      </c>
      <c r="BN127" s="1038"/>
      <c r="BO127" s="1038"/>
      <c r="BP127" s="1038"/>
      <c r="BQ127" s="1038"/>
      <c r="BR127" s="1038"/>
      <c r="BS127" s="1039"/>
      <c r="BT127" s="1040" t="s">
        <v>458</v>
      </c>
      <c r="BU127" s="1038"/>
      <c r="BV127" s="1038"/>
      <c r="BW127" s="1038"/>
      <c r="BX127" s="1038"/>
      <c r="BY127" s="1038"/>
      <c r="BZ127" s="1061"/>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7" t="s">
        <v>460</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461</v>
      </c>
      <c r="X128" s="1049"/>
      <c r="Y128" s="1049"/>
      <c r="Z128" s="1050"/>
      <c r="AA128" s="1051">
        <v>1164</v>
      </c>
      <c r="AB128" s="1052"/>
      <c r="AC128" s="1052"/>
      <c r="AD128" s="1052"/>
      <c r="AE128" s="1053"/>
      <c r="AF128" s="1054">
        <v>970</v>
      </c>
      <c r="AG128" s="1052"/>
      <c r="AH128" s="1052"/>
      <c r="AI128" s="1052"/>
      <c r="AJ128" s="1053"/>
      <c r="AK128" s="1054">
        <v>687</v>
      </c>
      <c r="AL128" s="1052"/>
      <c r="AM128" s="1052"/>
      <c r="AN128" s="1052"/>
      <c r="AO128" s="1053"/>
      <c r="AP128" s="1055"/>
      <c r="AQ128" s="1056"/>
      <c r="AR128" s="1056"/>
      <c r="AS128" s="1056"/>
      <c r="AT128" s="1057"/>
      <c r="AU128" s="220"/>
      <c r="AV128" s="220"/>
      <c r="AW128" s="220"/>
      <c r="AX128" s="896" t="s">
        <v>462</v>
      </c>
      <c r="AY128" s="897"/>
      <c r="AZ128" s="897"/>
      <c r="BA128" s="897"/>
      <c r="BB128" s="897"/>
      <c r="BC128" s="897"/>
      <c r="BD128" s="897"/>
      <c r="BE128" s="898"/>
      <c r="BF128" s="1058" t="s">
        <v>122</v>
      </c>
      <c r="BG128" s="1059"/>
      <c r="BH128" s="1059"/>
      <c r="BI128" s="1059"/>
      <c r="BJ128" s="1059"/>
      <c r="BK128" s="1059"/>
      <c r="BL128" s="1060"/>
      <c r="BM128" s="1058">
        <v>14.34</v>
      </c>
      <c r="BN128" s="1059"/>
      <c r="BO128" s="1059"/>
      <c r="BP128" s="1059"/>
      <c r="BQ128" s="1059"/>
      <c r="BR128" s="1059"/>
      <c r="BS128" s="1060"/>
      <c r="BT128" s="1058">
        <v>20</v>
      </c>
      <c r="BU128" s="1059"/>
      <c r="BV128" s="1059"/>
      <c r="BW128" s="1059"/>
      <c r="BX128" s="1059"/>
      <c r="BY128" s="1059"/>
      <c r="BZ128" s="1076"/>
      <c r="CA128" s="243"/>
      <c r="CB128" s="243"/>
      <c r="CC128" s="243"/>
      <c r="CD128" s="243"/>
      <c r="CE128" s="243"/>
      <c r="CF128" s="243"/>
      <c r="CG128" s="220"/>
      <c r="CH128" s="220"/>
      <c r="CI128" s="220"/>
      <c r="CJ128" s="242"/>
      <c r="CK128" s="1024"/>
      <c r="CL128" s="1025"/>
      <c r="CM128" s="1025"/>
      <c r="CN128" s="1025"/>
      <c r="CO128" s="1026"/>
      <c r="CP128" s="1041" t="s">
        <v>463</v>
      </c>
      <c r="CQ128" s="740"/>
      <c r="CR128" s="740"/>
      <c r="CS128" s="740"/>
      <c r="CT128" s="740"/>
      <c r="CU128" s="740"/>
      <c r="CV128" s="740"/>
      <c r="CW128" s="740"/>
      <c r="CX128" s="740"/>
      <c r="CY128" s="740"/>
      <c r="CZ128" s="740"/>
      <c r="DA128" s="740"/>
      <c r="DB128" s="740"/>
      <c r="DC128" s="740"/>
      <c r="DD128" s="740"/>
      <c r="DE128" s="740"/>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6048510</v>
      </c>
      <c r="AB129" s="959"/>
      <c r="AC129" s="959"/>
      <c r="AD129" s="959"/>
      <c r="AE129" s="960"/>
      <c r="AF129" s="961">
        <v>6178648</v>
      </c>
      <c r="AG129" s="959"/>
      <c r="AH129" s="959"/>
      <c r="AI129" s="959"/>
      <c r="AJ129" s="960"/>
      <c r="AK129" s="961">
        <v>6242451</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19.34</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1122331</v>
      </c>
      <c r="AB130" s="959"/>
      <c r="AC130" s="959"/>
      <c r="AD130" s="959"/>
      <c r="AE130" s="960"/>
      <c r="AF130" s="961">
        <v>1111900</v>
      </c>
      <c r="AG130" s="959"/>
      <c r="AH130" s="959"/>
      <c r="AI130" s="959"/>
      <c r="AJ130" s="960"/>
      <c r="AK130" s="961">
        <v>995264</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5.7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4926179</v>
      </c>
      <c r="AB131" s="986"/>
      <c r="AC131" s="986"/>
      <c r="AD131" s="986"/>
      <c r="AE131" s="987"/>
      <c r="AF131" s="985">
        <v>5066748</v>
      </c>
      <c r="AG131" s="986"/>
      <c r="AH131" s="986"/>
      <c r="AI131" s="986"/>
      <c r="AJ131" s="987"/>
      <c r="AK131" s="985">
        <v>5247187</v>
      </c>
      <c r="AL131" s="986"/>
      <c r="AM131" s="986"/>
      <c r="AN131" s="986"/>
      <c r="AO131" s="987"/>
      <c r="AP131" s="1110"/>
      <c r="AQ131" s="1111"/>
      <c r="AR131" s="1111"/>
      <c r="AS131" s="1111"/>
      <c r="AT131" s="1112"/>
      <c r="AU131" s="221"/>
      <c r="AV131" s="221"/>
      <c r="AW131" s="221"/>
      <c r="AX131" s="1083" t="s">
        <v>470</v>
      </c>
      <c r="AY131" s="740"/>
      <c r="AZ131" s="740"/>
      <c r="BA131" s="740"/>
      <c r="BB131" s="740"/>
      <c r="BC131" s="740"/>
      <c r="BD131" s="740"/>
      <c r="BE131" s="1042"/>
      <c r="BF131" s="1084">
        <v>45.9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5.3924755879999999</v>
      </c>
      <c r="AB132" s="1097"/>
      <c r="AC132" s="1097"/>
      <c r="AD132" s="1097"/>
      <c r="AE132" s="1098"/>
      <c r="AF132" s="1099">
        <v>6.1163097119999996</v>
      </c>
      <c r="AG132" s="1097"/>
      <c r="AH132" s="1097"/>
      <c r="AI132" s="1097"/>
      <c r="AJ132" s="1098"/>
      <c r="AK132" s="1099">
        <v>5.8753004229999997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4.5</v>
      </c>
      <c r="AB133" s="1080"/>
      <c r="AC133" s="1080"/>
      <c r="AD133" s="1080"/>
      <c r="AE133" s="1081"/>
      <c r="AF133" s="1079">
        <v>5.4</v>
      </c>
      <c r="AG133" s="1080"/>
      <c r="AH133" s="1080"/>
      <c r="AI133" s="1080"/>
      <c r="AJ133" s="1081"/>
      <c r="AK133" s="1079">
        <v>5.7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wnBM8F7o/pbL7xzn8osinCXDRFMja/3znHzGhzHZ7fw3VCji8Pt3UIyTNlvQXatBfR5xfCEA+SVAF1ezl7h8A==" saltValue="gH01qn0kiXYYmTzR5mxM3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workbookViewId="0">
      <selection activeCell="BD22" sqref="BD22"/>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55bEeVzIUDi4170HQGLzhhox1fr8IUaVntJhyNgcskI94lWYgSAFqXqaz6phczqq53mZZIEKQPSF6CG94o65w==" saltValue="4SVQejIDTMcdPYlGXwNwE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tabSelected="1" topLeftCell="A2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u/mKTmPiAWcWBqeFyt7BQmC28jqRNHJmYZD4AxUxBkEh1g2y9TIFYIDq3NPb3eVKIWMp+p8Sy6HZn3sW1/S9Q==" saltValue="jpuD/LUC5mNfiI3po+3nX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1875227</v>
      </c>
      <c r="AP9" s="269">
        <v>89118</v>
      </c>
      <c r="AQ9" s="270">
        <v>83961</v>
      </c>
      <c r="AR9" s="271">
        <v>6.1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396503</v>
      </c>
      <c r="AP10" s="272">
        <v>18843</v>
      </c>
      <c r="AQ10" s="273">
        <v>9090</v>
      </c>
      <c r="AR10" s="274">
        <v>107.3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842</v>
      </c>
      <c r="AR11" s="274" t="s">
        <v>485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v>5</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63164</v>
      </c>
      <c r="AP13" s="272">
        <v>3002</v>
      </c>
      <c r="AQ13" s="273">
        <v>2396</v>
      </c>
      <c r="AR13" s="274">
        <v>25.3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8240</v>
      </c>
      <c r="AP14" s="272">
        <v>392</v>
      </c>
      <c r="AQ14" s="273">
        <v>1197</v>
      </c>
      <c r="AR14" s="274">
        <v>-67.3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-98057</v>
      </c>
      <c r="AP15" s="272">
        <v>-4660</v>
      </c>
      <c r="AQ15" s="273">
        <v>-4989</v>
      </c>
      <c r="AR15" s="274">
        <v>-6.6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2245077</v>
      </c>
      <c r="AP16" s="272">
        <v>106695</v>
      </c>
      <c r="AQ16" s="273">
        <v>92501</v>
      </c>
      <c r="AR16" s="274">
        <v>15.3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8.0299999999999994</v>
      </c>
      <c r="AP21" s="286">
        <v>7.91</v>
      </c>
      <c r="AQ21" s="287">
        <v>0.12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96.6</v>
      </c>
      <c r="AP22" s="291">
        <v>97.2</v>
      </c>
      <c r="AQ22" s="292">
        <v>-0.6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1034433</v>
      </c>
      <c r="AP32" s="300">
        <v>49160</v>
      </c>
      <c r="AQ32" s="301">
        <v>33492</v>
      </c>
      <c r="AR32" s="302">
        <v>46.8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222664</v>
      </c>
      <c r="AP35" s="300">
        <v>10582</v>
      </c>
      <c r="AQ35" s="301">
        <v>10423</v>
      </c>
      <c r="AR35" s="302">
        <v>1.5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42413</v>
      </c>
      <c r="AP36" s="300">
        <v>2016</v>
      </c>
      <c r="AQ36" s="301">
        <v>3289</v>
      </c>
      <c r="AR36" s="302">
        <v>-38.700000000000003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4603</v>
      </c>
      <c r="AP37" s="300">
        <v>219</v>
      </c>
      <c r="AQ37" s="301">
        <v>152</v>
      </c>
      <c r="AR37" s="302">
        <v>44.1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v>126</v>
      </c>
      <c r="AP38" s="303">
        <v>6</v>
      </c>
      <c r="AQ38" s="304">
        <v>2</v>
      </c>
      <c r="AR38" s="292">
        <v>200</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-687</v>
      </c>
      <c r="AP39" s="300">
        <v>-33</v>
      </c>
      <c r="AQ39" s="301">
        <v>-2605</v>
      </c>
      <c r="AR39" s="302">
        <v>-98.7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-995264</v>
      </c>
      <c r="AP40" s="300">
        <v>-47299</v>
      </c>
      <c r="AQ40" s="301">
        <v>-28956</v>
      </c>
      <c r="AR40" s="302">
        <v>63.3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308288</v>
      </c>
      <c r="AP41" s="300">
        <v>14651</v>
      </c>
      <c r="AQ41" s="301">
        <v>15797</v>
      </c>
      <c r="AR41" s="302">
        <v>-7.3</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1504035</v>
      </c>
      <c r="AN51" s="322">
        <v>70216</v>
      </c>
      <c r="AO51" s="323">
        <v>83.8</v>
      </c>
      <c r="AP51" s="324">
        <v>53895</v>
      </c>
      <c r="AQ51" s="325">
        <v>-8.8000000000000007</v>
      </c>
      <c r="AR51" s="326">
        <v>92.6</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901591</v>
      </c>
      <c r="AN52" s="330">
        <v>42091</v>
      </c>
      <c r="AO52" s="331">
        <v>84</v>
      </c>
      <c r="AP52" s="332">
        <v>31224</v>
      </c>
      <c r="AQ52" s="333">
        <v>4.4000000000000004</v>
      </c>
      <c r="AR52" s="334">
        <v>79.599999999999994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1486149</v>
      </c>
      <c r="AN53" s="322">
        <v>69482</v>
      </c>
      <c r="AO53" s="323">
        <v>-1</v>
      </c>
      <c r="AP53" s="324">
        <v>56181</v>
      </c>
      <c r="AQ53" s="325">
        <v>4.2</v>
      </c>
      <c r="AR53" s="326">
        <v>-5.2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747880</v>
      </c>
      <c r="AN54" s="330">
        <v>34966</v>
      </c>
      <c r="AO54" s="331">
        <v>-16.899999999999999</v>
      </c>
      <c r="AP54" s="332">
        <v>32039</v>
      </c>
      <c r="AQ54" s="333">
        <v>2.6</v>
      </c>
      <c r="AR54" s="334">
        <v>-19.5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2046095</v>
      </c>
      <c r="AN55" s="322">
        <v>95917</v>
      </c>
      <c r="AO55" s="323">
        <v>38</v>
      </c>
      <c r="AP55" s="324">
        <v>47730</v>
      </c>
      <c r="AQ55" s="325">
        <v>-15</v>
      </c>
      <c r="AR55" s="326">
        <v>53</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977889</v>
      </c>
      <c r="AN56" s="330">
        <v>45841</v>
      </c>
      <c r="AO56" s="331">
        <v>31.1</v>
      </c>
      <c r="AP56" s="332">
        <v>26378</v>
      </c>
      <c r="AQ56" s="333">
        <v>-17.7</v>
      </c>
      <c r="AR56" s="334">
        <v>48.8</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1315215</v>
      </c>
      <c r="AN57" s="322">
        <v>62056</v>
      </c>
      <c r="AO57" s="323">
        <v>-35.299999999999997</v>
      </c>
      <c r="AP57" s="324">
        <v>61921</v>
      </c>
      <c r="AQ57" s="325">
        <v>29.7</v>
      </c>
      <c r="AR57" s="326">
        <v>-65</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1081340</v>
      </c>
      <c r="AN58" s="330">
        <v>51021</v>
      </c>
      <c r="AO58" s="331">
        <v>11.3</v>
      </c>
      <c r="AP58" s="332">
        <v>34719</v>
      </c>
      <c r="AQ58" s="333">
        <v>31.6</v>
      </c>
      <c r="AR58" s="334">
        <v>-20.3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2098718</v>
      </c>
      <c r="AN59" s="322">
        <v>99739</v>
      </c>
      <c r="AO59" s="323">
        <v>60.7</v>
      </c>
      <c r="AP59" s="324">
        <v>62764</v>
      </c>
      <c r="AQ59" s="325">
        <v>1.4</v>
      </c>
      <c r="AR59" s="326">
        <v>59.3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1438833</v>
      </c>
      <c r="AN60" s="330">
        <v>68379</v>
      </c>
      <c r="AO60" s="331">
        <v>34</v>
      </c>
      <c r="AP60" s="332">
        <v>36476</v>
      </c>
      <c r="AQ60" s="333">
        <v>5.0999999999999996</v>
      </c>
      <c r="AR60" s="334">
        <v>28.9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1690042</v>
      </c>
      <c r="AN61" s="337">
        <v>79482</v>
      </c>
      <c r="AO61" s="338">
        <v>29.2</v>
      </c>
      <c r="AP61" s="339">
        <v>56498</v>
      </c>
      <c r="AQ61" s="340">
        <v>2.2999999999999998</v>
      </c>
      <c r="AR61" s="326">
        <v>26.9</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1029507</v>
      </c>
      <c r="AN62" s="330">
        <v>48460</v>
      </c>
      <c r="AO62" s="331">
        <v>28.7</v>
      </c>
      <c r="AP62" s="332">
        <v>32167</v>
      </c>
      <c r="AQ62" s="333">
        <v>5.2</v>
      </c>
      <c r="AR62" s="334">
        <v>23.5</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Oh0QvBZOFKP66tVX3/QaqWRjyUEitFRk06YXkyE2R8HuPSmVEbx4srCVRwfn+pkR4W5kb3ZenSegQMmpqOEnhw==" saltValue="C20LGP/QwVeMAhRDjRs3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topLeftCell="A25" workbookViewId="0">
      <selection activeCell="BQ116" sqref="BQ116"/>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MXreG7q5tRbcu/4A61kZC4oRDE2LQ+eLFvHXsszoQKlbGn4xiL9JSxeMnm1HtAn73Y+dDFa/CL9g76Ah+MYqCQ==" saltValue="egdElI6XIQ0bSsDaiabv+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topLeftCell="BE70" workbookViewId="0">
      <selection activeCell="AE89" sqref="AE89"/>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iEzHPDizpaCGyflb6w7oTSvmIKqBmv3lK2dQ9aB85nEoQ4BVxl79HZVpdrvflcLLyb/TPDhfmGWgnX/XNo/6nA==" saltValue="iXlyL+vzR/YMynEgHefqJ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topLeftCell="A37"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35.299999999999997</v>
      </c>
      <c r="G47" s="12">
        <v>37.979999999999997</v>
      </c>
      <c r="H47" s="12">
        <v>37.65</v>
      </c>
      <c r="I47" s="12">
        <v>33.630000000000003</v>
      </c>
      <c r="J47" s="13">
        <v>30.11</v>
      </c>
    </row>
    <row r="48" spans="2:10" ht="57.75" customHeight="1" x14ac:dyDescent="0.2">
      <c r="B48" s="14"/>
      <c r="C48" s="1141" t="s">
        <v>4</v>
      </c>
      <c r="D48" s="1141"/>
      <c r="E48" s="1142"/>
      <c r="F48" s="15">
        <v>6.26</v>
      </c>
      <c r="G48" s="16">
        <v>7.99</v>
      </c>
      <c r="H48" s="16">
        <v>7.44</v>
      </c>
      <c r="I48" s="16">
        <v>2.2400000000000002</v>
      </c>
      <c r="J48" s="17">
        <v>0.67</v>
      </c>
    </row>
    <row r="49" spans="2:10" ht="57.75" customHeight="1" thickBot="1" x14ac:dyDescent="0.25">
      <c r="B49" s="18"/>
      <c r="C49" s="1143" t="s">
        <v>5</v>
      </c>
      <c r="D49" s="1143"/>
      <c r="E49" s="1144"/>
      <c r="F49" s="19">
        <v>1.61</v>
      </c>
      <c r="G49" s="20">
        <v>6.36</v>
      </c>
      <c r="H49" s="20" t="s">
        <v>529</v>
      </c>
      <c r="I49" s="20" t="s">
        <v>530</v>
      </c>
      <c r="J49" s="21" t="s">
        <v>531</v>
      </c>
    </row>
    <row r="50" spans="2:10" ht="13" x14ac:dyDescent="0.2"/>
  </sheetData>
  <sheetProtection algorithmName="SHA-512" hashValue="aRtXzX99Y1gi2u6LclYCOP8RKTAOrZR8a/vh0Mp/MhFnu4yfzqWaHAGY20AZW0yOTwkTiQh/9FHmlCgUJyCb3A==" saltValue="xGeldxmgVrj5ZEU/uhBj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生田　純一</cp:lastModifiedBy>
  <cp:lastPrinted>2026-03-10T10:15:05Z</cp:lastPrinted>
  <dcterms:created xsi:type="dcterms:W3CDTF">2026-02-23T07:28:19Z</dcterms:created>
  <dcterms:modified xsi:type="dcterms:W3CDTF">2026-03-10T10:17:17Z</dcterms:modified>
  <cp:category/>
</cp:coreProperties>
</file>