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F1D9B55E-9C5F-428E-91CA-C6AC54E71737}"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<sst xmlns="http://schemas.openxmlformats.org/spreadsheetml/2006/main" count="1099" uniqueCount="568">
  <si>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</si>
  <si>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</si>
  <si>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</si>
  <si>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</si>
  <si>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</si>
  <si>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</si>
  <si>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</si>
  <si>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</si>
  <si>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</si>
  <si>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</si>
  <si>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</si>
  <si>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</si>
  <si>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</si>
  <si>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</si>
  <si>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</si>
  <si>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</si>
  <si>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</si>
  <si>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</si>
  <si>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</si>
  <si>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</si>
  <si>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</si>
  <si>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</si>
  <si>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</si>
  <si>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</si>
  <si>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</si>
  <si>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</si>
  <si>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</si>
  <si>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</si>
  <si>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</si>
  <si>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</si>
  <si>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</si>
  <si>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</si>
  <si>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</si>
  <si>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</si>
  <si>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</si>
  <si>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</si>
  <si>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</si>
  <si>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</si>
  <si>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</si>
  <si>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</si>
  <si>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</si>
  <si>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</si>
  <si>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</si>
  <si>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</si>
  <si>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</si>
  <si>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</si>
  <si>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</si>
  <si>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</si>
  <si>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</si>
  <si>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</si>
  <si>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</si>
  <si>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</si>
  <si>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</si>
  <si>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</si>
  <si>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</si>
  <si>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</si>
  <si>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</si>
  <si>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</si>
  <si>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</si>
  <si>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</si>
  <si>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</si>
  <si>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</si>
  <si>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</si>
  <si>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</si>
  <si>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</si>
  <si>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</si>
  <si>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</si>
  <si>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</si>
  <si>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</si>
  <si>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</si>
  <si>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</si>
  <si>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</si>
  <si>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</si>
  <si>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</si>
  <si>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</si>
  <si>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</si>
  <si>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</si>
  <si>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</si>
  <si>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</si>
  <si>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</si>
  <si>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</si>
  <si>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</si>
  <si>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</si>
  <si>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</si>
  <si>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</si>
  <si>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</si>
  <si>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</si>
  <si>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</si>
  <si>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</si>
  <si>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</si>
  <si>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</si>
  <si>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</si>
  <si>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</si>
  <si>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</si>
  <si>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愛荘町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</si>
  <si>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</si>
  <si>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</si>
  <si>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</si>
  <si>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</si>
  <si>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</si>
  <si>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</si>
  <si>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</si>
  <si>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</si>
  <si>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</si>
  <si>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</si>
  <si>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</si>
  <si>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</si>
  <si>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</si>
  <si>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</si>
  <si>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</si>
  <si>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</si>
  <si>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</si>
  <si>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</si>
  <si>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</si>
  <si>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</si>
  <si>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</si>
  <si>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</si>
  <si>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</si>
  <si>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</si>
  <si>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</si>
  <si>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</si>
  <si>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</si>
  <si>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</si>
  <si>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</si>
  <si>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</si>
  <si>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</si>
  <si>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</si>
  <si>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</si>
  <si>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</si>
  <si>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</si>
  <si>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</si>
  <si>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</si>
  <si>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</si>
  <si>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</si>
  <si>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</si>
  <si>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</si>
  <si>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</si>
  <si>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</si>
  <si>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</si>
  <si>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</si>
  <si>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</si>
  <si>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</si>
  <si>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</si>
  <si>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</si>
  <si>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</si>
  <si>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</si>
  <si>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</si>
  <si>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</si>
  <si>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</si>
  <si>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</si>
  <si>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</si>
  <si>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</si>
  <si>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</si>
  <si>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</si>
  <si>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</si>
  <si>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</si>
  <si>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</si>
  <si>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</si>
  <si>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</si>
  <si>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</si>
  <si>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</si>
  <si>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</si>
  <si>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</si>
  <si>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</si>
  <si>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</si>
  <si>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</si>
  <si>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</si>
  <si>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</si>
  <si>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</si>
  <si>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</si>
  <si>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</si>
  <si>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</si>
  <si>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</si>
  <si>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</si>
  <si>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</si>
  <si>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</si>
  <si>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</si>
  <si>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</si>
  <si>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</si>
  <si>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</si>
  <si>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</si>
  <si>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</si>
  <si>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</si>
  <si>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</si>
  <si>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</si>
  <si>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</si>
  <si>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</si>
  <si>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</si>
  <si>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</si>
  <si>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</si>
  <si>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</si>
  <si>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</si>
  <si>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</si>
  <si>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</si>
  <si>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</si>
  <si>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</si>
  <si>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</si>
  <si>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</si>
  <si>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</si>
  <si>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</si>
  <si>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</si>
  <si>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</si>
  <si>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</si>
  <si>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滋賀県愛荘町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</si>
  <si>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</si>
  <si>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</si>
  <si>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</si>
  <si>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</si>
  <si>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</si>
  <si>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</si>
  <si>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</si>
  <si>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</si>
  <si>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</si>
  <si>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</si>
  <si>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</si>
  <si>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</si>
  <si>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</si>
  <si>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</si>
  <si>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</si>
  <si>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</si>
  <si>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</si>
  <si>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</si>
  <si>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</si>
  <si>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</si>
  <si>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</si>
  <si>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</si>
  <si>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</si>
  <si>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</si>
  <si>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</si>
  <si>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</si>
  <si>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</si>
  <si>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</si>
  <si>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</si>
  <si>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</si>
  <si>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</si>
  <si>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</si>
  <si>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</si>
  <si>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</si>
  <si>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</si>
  <si>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</si>
  <si>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</si>
  <si>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</si>
  <si>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</si>
  <si>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</si>
  <si>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</si>
  <si>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</si>
  <si>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</si>
  <si>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</si>
  <si>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</si>
  <si>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</si>
  <si>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</si>
  <si>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</si>
  <si>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</si>
  <si>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</si>
  <si>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</si>
  <si>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</si>
  <si>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</si>
  <si>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</si>
  <si>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</si>
  <si>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</si>
  <si>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</si>
  <si>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</si>
  <si>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</si>
  <si>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</si>
  <si>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</si>
  <si>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</si>
  <si>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</si>
  <si>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</si>
  <si>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</si>
  <si>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</si>
  <si>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</si>
  <si>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</si>
  <si>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</si>
  <si>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</si>
  <si>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</si>
  <si>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</si>
  <si>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</si>
  <si>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</si>
  <si>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</si>
  <si>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</si>
  <si>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</si>
  <si>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</si>
  <si>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</si>
  <si>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</si>
  <si>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</si>
  <si>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</si>
  <si>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</si>
  <si>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</si>
  <si>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</si>
  <si>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</si>
  <si>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</si>
  <si>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</si>
  <si>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</si>
  <si>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</si>
  <si>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</si>
  <si>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</si>
  <si>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</si>
  <si>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</si>
  <si>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</si>
  <si>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</si>
  <si>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</si>
  <si>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</si>
  <si>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</si>
  <si>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</si>
  <si>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</si>
  <si>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</si>
  <si>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</si>
  <si>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</si>
  <si>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</si>
  <si>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</si>
  <si>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</si>
  <si>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</si>
  <si>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</si>
  <si>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</si>
  <si>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</si>
  <si>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</si>
  <si>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</si>
  <si>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</si>
  <si>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</si>
  <si>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</si>
  <si>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</si>
  <si>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</si>
  <si>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</si>
  <si>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</si>
  <si>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</si>
  <si>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</si>
  <si>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</si>
  <si>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</si>
  <si>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</si>
  <si>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</si>
  <si>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</si>
  <si>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</si>
  <si>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</si>
  <si>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</si>
  <si>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</si>
  <si>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</si>
  <si>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</si>
  <si>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</si>
  <si>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</si>
  <si>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</si>
  <si>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</si>
  <si>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</si>
  <si>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</si>
  <si>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</si>
  <si>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</si>
  <si>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</si>
  <si>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</si>
  <si>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</si>
  <si>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</si>
  <si>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</si>
  <si>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</si>
  <si>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</si>
  <si>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</si>
  <si>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</si>
  <si>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滋賀県愛荘町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</si>
  <si>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</si>
  <si>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</si>
  <si>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</si>
  <si>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</si>
  <si>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</si>
  <si>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</si>
  <si>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</si>
  <si>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</si>
  <si>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</si>
  <si>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</si>
  <si>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</si>
  <si>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</si>
  <si>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</si>
  <si>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</si>
  <si>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</si>
  <si>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</si>
  <si>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</si>
  <si>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</si>
  <si>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</si>
  <si>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</si>
  <si>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</si>
  <si>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</si>
  <si>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</si>
  <si>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</si>
  <si>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</si>
  <si>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</si>
  <si>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</si>
  <si>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</si>
  <si>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</si>
  <si>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</si>
  <si>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</si>
  <si>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</si>
  <si>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</si>
  <si>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</si>
  <si>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</si>
  <si>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</si>
  <si>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</si>
  <si>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</si>
  <si>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</si>
  <si>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</si>
  <si>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</si>
  <si>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</si>
  <si>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</si>
  <si>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</si>
  <si>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</si>
  <si>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</si>
  <si>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</si>
  <si>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</si>
  <si>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</si>
  <si>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</si>
  <si>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</si>
  <si>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</si>
  <si>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</si>
  <si>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</si>
  <si>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</si>
  <si>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</si>
  <si>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</si>
  <si>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</si>
  <si>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</si>
  <si>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</si>
  <si>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</si>
  <si>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</si>
  <si>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</si>
  <si>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</si>
  <si>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</si>
  <si>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</si>
  <si>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</si>
  <si>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</si>
  <si>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</si>
  <si>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</si>
  <si>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</si>
  <si>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</si>
  <si>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</si>
  <si>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</si>
  <si>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</si>
  <si>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</si>
  <si>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</si>
  <si>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</si>
  <si>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</si>
  <si>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</si>
  <si>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</si>
  <si>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</si>
  <si>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</si>
  <si>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</si>
  <si>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</si>
  <si>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</si>
  <si>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</si>
  <si>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</si>
  <si>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</si>
  <si>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</si>
  <si>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</si>
  <si>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</si>
  <si>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</si>
  <si>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</si>
  <si>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</si>
  <si>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</si>
  <si>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</si>
  <si>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</si>
  <si>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</si>
  <si>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</si>
  <si>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</si>
  <si>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</si>
  <si>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</si>
  <si>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</si>
  <si>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</si>
  <si>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</si>
  <si>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</si>
  <si>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</si>
  <si>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</si>
  <si>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</si>
  <si>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</si>
  <si>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</si>
  <si>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</si>
  <si>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</si>
  <si>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</si>
  <si>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</si>
  <si>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</si>
  <si>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</si>
  <si>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</si>
  <si>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</si>
  <si>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</si>
  <si>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</si>
  <si>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</si>
  <si>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</si>
  <si>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</si>
  <si>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</si>
  <si>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</si>
  <si>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</si>
  <si>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</si>
  <si>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</si>
  <si>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</si>
  <si>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</si>
  <si>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</si>
  <si>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</si>
  <si>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</si>
  <si>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</si>
  <si>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</si>
  <si>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</si>
  <si>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</si>
  <si>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</si>
  <si>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</si>
  <si>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</si>
  <si>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</si>
  <si>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</si>
  <si>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</si>
  <si>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</si>
  <si>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</si>
  <si>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</si>
  <si>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</si>
  <si>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</si>
  <si>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</si>
  <si>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</si>
  <si>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</si>
  <si>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</si>
  <si>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</si>
  <si>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</si>
  <si>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</si>
  <si>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</si>
  <si>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</si>
  <si>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</si>
  <si>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</si>
  <si>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</si>
  <si>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</si>
  <si>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</si>
  <si>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</si>
  <si>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</si>
  <si>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</si>
  <si>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</si>
  <si>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</si>
  <si>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</si>
  <si>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</si>
  <si>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</si>
  <si>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</si>
  <si>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3.01</t>
  </si>
  <si>
    <t>▲ 2.37</t>
  </si>
  <si>
    <t>▲ 8.28</t>
  </si>
  <si>
    <t>一般会計</t>
  </si>
  <si>
    <t>下水道事業会計</t>
  </si>
  <si>
    <t>介護保険事業特別会計</t>
  </si>
  <si>
    <t>国民健康保険事業特別会計</t>
  </si>
  <si>
    <t>後期高齢者医療事業特別会計</t>
  </si>
  <si>
    <t>土地取得造成事業特別会計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</si>
  <si>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</si>
  <si>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</si>
  <si>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</si>
  <si>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</si>
  <si>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</si>
  <si>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</si>
  <si>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</si>
  <si>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</si>
  <si>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</si>
  <si>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滋賀県市町村職員退職手当組合</t>
    <rPh sb="0" eb="2">
      <t>シガ</t>
    </rPh>
    <rPh sb="2" eb="3">
      <t>ケン</t>
    </rPh>
    <rPh sb="3" eb="6">
      <t>シチョウソン</t>
    </rPh>
    <rPh sb="6" eb="8">
      <t>ショクイン</t>
    </rPh>
    <rPh sb="8" eb="10">
      <t>タイショク</t>
    </rPh>
    <rPh sb="10" eb="12">
      <t>テアテ</t>
    </rPh>
    <rPh sb="12" eb="14">
      <t>クミアイ</t>
    </rPh>
    <phoneticPr fontId="2"/>
  </si>
  <si>
    <t>滋賀県市町村議会議員公務災害補償等組合</t>
  </si>
  <si>
    <t>東近江行政組合（一般会計）</t>
  </si>
  <si>
    <t>東近江行政組合（救急医療特別会計）</t>
  </si>
  <si>
    <t>湖東広域衛生管理組合</t>
  </si>
  <si>
    <t>愛知郡広域行政組合（一般会計）</t>
  </si>
  <si>
    <t>愛知郡広域行政組合（水道事業会計）</t>
  </si>
  <si>
    <t>彦根愛知犬上広域行政組合</t>
  </si>
  <si>
    <t>滋賀県市町村職員研修センター</t>
  </si>
  <si>
    <t>滋賀県後期高齢者医療広域連合（一般会計）</t>
  </si>
  <si>
    <t>滋賀県後期高齢者医療広域連合（後期高齢者医療特別会計）</t>
  </si>
  <si>
    <t>-</t>
    <phoneticPr fontId="2"/>
  </si>
  <si>
    <t>合併振興基金</t>
    <rPh sb="0" eb="2">
      <t>ガッペイ</t>
    </rPh>
    <rPh sb="2" eb="6">
      <t>シンコウキキン</t>
    </rPh>
    <phoneticPr fontId="5"/>
  </si>
  <si>
    <t>教育振興基金</t>
    <rPh sb="0" eb="6">
      <t>キョウイクシンコウキキン</t>
    </rPh>
    <phoneticPr fontId="2"/>
  </si>
  <si>
    <t>防災基金</t>
    <rPh sb="0" eb="2">
      <t>ボウサイ</t>
    </rPh>
    <rPh sb="2" eb="4">
      <t>キキン</t>
    </rPh>
    <phoneticPr fontId="2"/>
  </si>
  <si>
    <t>福祉・保健基金</t>
    <rPh sb="0" eb="2">
      <t>フクシ</t>
    </rPh>
    <rPh sb="3" eb="5">
      <t>ホケン</t>
    </rPh>
    <rPh sb="5" eb="7">
      <t>キキン</t>
    </rPh>
    <phoneticPr fontId="2"/>
  </si>
  <si>
    <t>地域基盤づくり推進基金</t>
    <rPh sb="0" eb="2">
      <t>チイキ</t>
    </rPh>
    <rPh sb="2" eb="4">
      <t>キバン</t>
    </rPh>
    <rPh sb="7" eb="9">
      <t>スイシン</t>
    </rPh>
    <rPh sb="9" eb="11">
      <t>キキン</t>
    </rPh>
    <phoneticPr fontId="2"/>
  </si>
  <si>
    <t>-</t>
    <phoneticPr fontId="2"/>
  </si>
  <si>
    <t>-</t>
    <phoneticPr fontId="2"/>
  </si>
  <si>
    <t>-</t>
    <phoneticPr fontId="2"/>
  </si>
  <si>
    <t>法適用</t>
    <phoneticPr fontId="5"/>
  </si>
  <si>
    <t>法適用</t>
    <rPh sb="0" eb="1">
      <t>ホウ</t>
    </rPh>
    <rPh sb="1" eb="3">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</si>
</sst>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0D1F-4EFB-8110-15E9CE4EA6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38209</c:v>
                </c:pt>
                <c:pt idx="1">
                  <c:v>70216</c:v>
                </c:pt>
                <c:pt idx="2">
                  <c:v>69482</c:v>
                </c:pt>
                <c:pt idx="3">
                  <c:v>95917</c:v>
                </c:pt>
                <c:pt idx="4">
                  <c:v>62056</c:v>
                </c:pt>
              </c:numCache>
            </c:numRef>
          </c:val>
          <c:smooth val="0"/>
          <c:extLst>
            <c:ext xmlns:c16="http://schemas.microsoft.com/office/drawing/2014/chart" uri="{C3380CC4-5D6E-409C-BE32-E72D297353CC}">
              <c16:uniqueId val="{00000001-0D1F-4EFB-8110-15E9CE4EA6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3.47</c:v>
                </c:pt>
                <c:pt idx="1">
                  <c:v>6.26</c:v>
                </c:pt>
                <c:pt idx="2">
                  <c:v>7.99</c:v>
                </c:pt>
                <c:pt idx="3">
                  <c:v>7.44</c:v>
                </c:pt>
                <c:pt idx="4">
                  <c:v>2.2400000000000002</c:v>
                </c:pt>
              </c:numCache>
            </c:numRef>
          </c:val>
          <c:extLst>
            <c:ext xmlns:c16="http://schemas.microsoft.com/office/drawing/2014/chart" uri="{C3380CC4-5D6E-409C-BE32-E72D297353CC}">
              <c16:uniqueId val="{00000000-23A9-4815-91E9-F74C500D9D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37.93</c:v>
                </c:pt>
                <c:pt idx="1">
                  <c:v>35.299999999999997</c:v>
                </c:pt>
                <c:pt idx="2">
                  <c:v>37.979999999999997</c:v>
                </c:pt>
                <c:pt idx="3">
                  <c:v>37.65</c:v>
                </c:pt>
                <c:pt idx="4">
                  <c:v>33.630000000000003</c:v>
                </c:pt>
              </c:numCache>
            </c:numRef>
          </c:val>
          <c:extLst>
            <c:ext xmlns:c16="http://schemas.microsoft.com/office/drawing/2014/chart" uri="{C3380CC4-5D6E-409C-BE32-E72D297353CC}">
              <c16:uniqueId val="{00000001-23A9-4815-91E9-F74C500D9D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-3.01</c:v>
                </c:pt>
                <c:pt idx="1">
                  <c:v>1.61</c:v>
                </c:pt>
                <c:pt idx="2">
                  <c:v>6.36</c:v>
                </c:pt>
                <c:pt idx="3">
                  <c:v>-2.37</c:v>
                </c:pt>
                <c:pt idx="4">
                  <c:v>-8.2799999999999994</c:v>
                </c:pt>
              </c:numCache>
            </c:numRef>
          </c:val>
          <c:smooth val="0"/>
          <c:extLst>
            <c:ext xmlns:c16="http://schemas.microsoft.com/office/drawing/2014/chart" uri="{C3380CC4-5D6E-409C-BE32-E72D297353CC}">
              <c16:uniqueId val="{00000002-23A9-4815-91E9-F74C500D9D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71-4B4F-80A0-3D716D2F73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71-4B4F-80A0-3D716D2F73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71-4B4F-80A0-3D716D2F738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871-4B4F-80A0-3D716D2F738E}"/>
            </c:ext>
          </c:extLst>
        </c:ser>
        <c:ser>
          <c:idx val="4"/>
          <c:order val="4"/>
          <c:tx>
            <c:strRef>
              <c:f>データシート!$A$31</c:f>
              <c:strCache>
                <c:ptCount val="1"/>
                <c:pt idx="0">
                  <c:v>土地取得造成事業特別会計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871-4B4F-80A0-3D716D2F738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0.01</c:v>
                </c:pt>
                <c:pt idx="8">
                  <c:v>#N/A</c:v>
                </c:pt>
                <c:pt idx="9">
                  <c:v>7.0000000000000007E-2</c:v>
                </c:pt>
              </c:numCache>
            </c:numRef>
          </c:val>
          <c:extLst>
            <c:ext xmlns:c16="http://schemas.microsoft.com/office/drawing/2014/chart" uri="{C3380CC4-5D6E-409C-BE32-E72D297353CC}">
              <c16:uniqueId val="{00000005-1871-4B4F-80A0-3D716D2F738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c:v>
                </c:pt>
                <c:pt idx="2">
                  <c:v>#N/A</c:v>
                </c:pt>
                <c:pt idx="3">
                  <c:v>0.43</c:v>
                </c:pt>
                <c:pt idx="4">
                  <c:v>#N/A</c:v>
                </c:pt>
                <c:pt idx="5">
                  <c:v>0.4</c:v>
                </c:pt>
                <c:pt idx="6">
                  <c:v>#N/A</c:v>
                </c:pt>
                <c:pt idx="7">
                  <c:v>0.27</c:v>
                </c:pt>
                <c:pt idx="8">
                  <c:v>#N/A</c:v>
                </c:pt>
                <c:pt idx="9">
                  <c:v>0.35</c:v>
                </c:pt>
              </c:numCache>
            </c:numRef>
          </c:val>
          <c:extLst>
            <c:ext xmlns:c16="http://schemas.microsoft.com/office/drawing/2014/chart" uri="{C3380CC4-5D6E-409C-BE32-E72D297353CC}">
              <c16:uniqueId val="{00000006-1871-4B4F-80A0-3D716D2F738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0.34</c:v>
                </c:pt>
                <c:pt idx="2">
                  <c:v>#N/A</c:v>
                </c:pt>
                <c:pt idx="3">
                  <c:v>0.24</c:v>
                </c:pt>
                <c:pt idx="4">
                  <c:v>#N/A</c:v>
                </c:pt>
                <c:pt idx="5">
                  <c:v>0.56000000000000005</c:v>
                </c:pt>
                <c:pt idx="6">
                  <c:v>#N/A</c:v>
                </c:pt>
                <c:pt idx="7">
                  <c:v>1.05</c:v>
                </c:pt>
                <c:pt idx="8">
                  <c:v>#N/A</c:v>
                </c:pt>
                <c:pt idx="9">
                  <c:v>1.06</c:v>
                </c:pt>
              </c:numCache>
            </c:numRef>
          </c:val>
          <c:extLst>
            <c:ext xmlns:c16="http://schemas.microsoft.com/office/drawing/2014/chart" uri="{C3380CC4-5D6E-409C-BE32-E72D297353CC}">
              <c16:uniqueId val="{00000007-1871-4B4F-80A0-3D716D2F738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0.88</c:v>
                </c:pt>
                <c:pt idx="2">
                  <c:v>#N/A</c:v>
                </c:pt>
                <c:pt idx="3">
                  <c:v>1.2</c:v>
                </c:pt>
                <c:pt idx="4">
                  <c:v>#N/A</c:v>
                </c:pt>
                <c:pt idx="5">
                  <c:v>1.23</c:v>
                </c:pt>
                <c:pt idx="6">
                  <c:v>#N/A</c:v>
                </c:pt>
                <c:pt idx="7">
                  <c:v>1.1299999999999999</c:v>
                </c:pt>
                <c:pt idx="8">
                  <c:v>#N/A</c:v>
                </c:pt>
                <c:pt idx="9">
                  <c:v>1.21</c:v>
                </c:pt>
              </c:numCache>
            </c:numRef>
          </c:val>
          <c:extLst>
            <c:ext xmlns:c16="http://schemas.microsoft.com/office/drawing/2014/chart" uri="{C3380CC4-5D6E-409C-BE32-E72D297353CC}">
              <c16:uniqueId val="{00000008-1871-4B4F-80A0-3D716D2F73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3.47</c:v>
                </c:pt>
                <c:pt idx="2">
                  <c:v>#N/A</c:v>
                </c:pt>
                <c:pt idx="3">
                  <c:v>6.25</c:v>
                </c:pt>
                <c:pt idx="4">
                  <c:v>#N/A</c:v>
                </c:pt>
                <c:pt idx="5">
                  <c:v>7.99</c:v>
                </c:pt>
                <c:pt idx="6">
                  <c:v>#N/A</c:v>
                </c:pt>
                <c:pt idx="7">
                  <c:v>7.44</c:v>
                </c:pt>
                <c:pt idx="8">
                  <c:v>#N/A</c:v>
                </c:pt>
                <c:pt idx="9">
                  <c:v>2.23</c:v>
                </c:pt>
              </c:numCache>
            </c:numRef>
          </c:val>
          <c:extLst>
            <c:ext xmlns:c16="http://schemas.microsoft.com/office/drawing/2014/chart" uri="{C3380CC4-5D6E-409C-BE32-E72D297353CC}">
              <c16:uniqueId val="{00000009-1871-4B4F-80A0-3D716D2F73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1075</c:v>
                </c:pt>
                <c:pt idx="5">
                  <c:v>1098</c:v>
                </c:pt>
                <c:pt idx="8">
                  <c:v>1124</c:v>
                </c:pt>
                <c:pt idx="11">
                  <c:v>1123</c:v>
                </c:pt>
                <c:pt idx="14">
                  <c:v>1113</c:v>
                </c:pt>
              </c:numCache>
            </c:numRef>
          </c:val>
          <c:extLst>
            <c:ext xmlns:c16="http://schemas.microsoft.com/office/drawing/2014/chart" uri="{C3380CC4-5D6E-409C-BE32-E72D297353CC}">
              <c16:uniqueId val="{00000000-8E83-4477-89E2-C69DCD4137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83-4477-89E2-C69DCD4137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8</c:v>
                </c:pt>
                <c:pt idx="6">
                  <c:v>8</c:v>
                </c:pt>
                <c:pt idx="9">
                  <c:v>6</c:v>
                </c:pt>
                <c:pt idx="12">
                  <c:v>5</c:v>
                </c:pt>
              </c:numCache>
            </c:numRef>
          </c:val>
          <c:extLst>
            <c:ext xmlns:c16="http://schemas.microsoft.com/office/drawing/2014/chart" uri="{C3380CC4-5D6E-409C-BE32-E72D297353CC}">
              <c16:uniqueId val="{00000002-8E83-4477-89E2-C69DCD4137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61</c:v>
                </c:pt>
                <c:pt idx="3">
                  <c:v>59</c:v>
                </c:pt>
                <c:pt idx="6">
                  <c:v>59</c:v>
                </c:pt>
                <c:pt idx="9">
                  <c:v>54</c:v>
                </c:pt>
                <c:pt idx="12">
                  <c:v>54</c:v>
                </c:pt>
              </c:numCache>
            </c:numRef>
          </c:val>
          <c:extLst>
            <c:ext xmlns:c16="http://schemas.microsoft.com/office/drawing/2014/chart" uri="{C3380CC4-5D6E-409C-BE32-E72D297353CC}">
              <c16:uniqueId val="{00000003-8E83-4477-89E2-C69DCD4137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349</c:v>
                </c:pt>
                <c:pt idx="3">
                  <c:v>366</c:v>
                </c:pt>
                <c:pt idx="6">
                  <c:v>382</c:v>
                </c:pt>
                <c:pt idx="9">
                  <c:v>369</c:v>
                </c:pt>
                <c:pt idx="12">
                  <c:v>379</c:v>
                </c:pt>
              </c:numCache>
            </c:numRef>
          </c:val>
          <c:extLst>
            <c:ext xmlns:c16="http://schemas.microsoft.com/office/drawing/2014/chart" uri="{C3380CC4-5D6E-409C-BE32-E72D297353CC}">
              <c16:uniqueId val="{00000004-8E83-4477-89E2-C69DCD4137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83-4477-89E2-C69DCD4137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83-4477-89E2-C69DCD4137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816</c:v>
                </c:pt>
                <c:pt idx="3">
                  <c:v>830</c:v>
                </c:pt>
                <c:pt idx="6">
                  <c:v>923</c:v>
                </c:pt>
                <c:pt idx="9">
                  <c:v>961</c:v>
                </c:pt>
                <c:pt idx="12">
                  <c:v>985</c:v>
                </c:pt>
              </c:numCache>
            </c:numRef>
          </c:val>
          <c:extLst>
            <c:ext xmlns:c16="http://schemas.microsoft.com/office/drawing/2014/chart" uri="{C3380CC4-5D6E-409C-BE32-E72D297353CC}">
              <c16:uniqueId val="{00000007-8E83-4477-89E2-C69DCD4137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159</c:v>
                </c:pt>
                <c:pt idx="2">
                  <c:v>#N/A</c:v>
                </c:pt>
                <c:pt idx="3">
                  <c:v>#N/A</c:v>
                </c:pt>
                <c:pt idx="4">
                  <c:v>165</c:v>
                </c:pt>
                <c:pt idx="5">
                  <c:v>#N/A</c:v>
                </c:pt>
                <c:pt idx="6">
                  <c:v>#N/A</c:v>
                </c:pt>
                <c:pt idx="7">
                  <c:v>248</c:v>
                </c:pt>
                <c:pt idx="8">
                  <c:v>#N/A</c:v>
                </c:pt>
                <c:pt idx="9">
                  <c:v>#N/A</c:v>
                </c:pt>
                <c:pt idx="10">
                  <c:v>267</c:v>
                </c:pt>
                <c:pt idx="11">
                  <c:v>#N/A</c:v>
                </c:pt>
                <c:pt idx="12">
                  <c:v>#N/A</c:v>
                </c:pt>
                <c:pt idx="13">
                  <c:v>310</c:v>
                </c:pt>
                <c:pt idx="14">
                  <c:v>#N/A</c:v>
                </c:pt>
              </c:numCache>
            </c:numRef>
          </c:val>
          <c:smooth val="0"/>
          <c:extLst>
            <c:ext xmlns:c16="http://schemas.microsoft.com/office/drawing/2014/chart" uri="{C3380CC4-5D6E-409C-BE32-E72D297353CC}">
              <c16:uniqueId val="{00000008-8E83-4477-89E2-C69DCD4137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13875</c:v>
                </c:pt>
                <c:pt idx="5">
                  <c:v>13757</c:v>
                </c:pt>
                <c:pt idx="8">
                  <c:v>13466</c:v>
                </c:pt>
                <c:pt idx="11">
                  <c:v>13222</c:v>
                </c:pt>
                <c:pt idx="14">
                  <c:v>12416</c:v>
                </c:pt>
              </c:numCache>
            </c:numRef>
          </c:val>
          <c:extLst>
            <c:ext xmlns:c16="http://schemas.microsoft.com/office/drawing/2014/chart" uri="{C3380CC4-5D6E-409C-BE32-E72D297353CC}">
              <c16:uniqueId val="{00000000-F879-4E1B-82FF-231C73E2A4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62</c:v>
                </c:pt>
                <c:pt idx="5">
                  <c:v>50</c:v>
                </c:pt>
                <c:pt idx="8">
                  <c:v>28</c:v>
                </c:pt>
                <c:pt idx="11">
                  <c:v>24</c:v>
                </c:pt>
                <c:pt idx="14">
                  <c:v>10</c:v>
                </c:pt>
              </c:numCache>
            </c:numRef>
          </c:val>
          <c:extLst>
            <c:ext xmlns:c16="http://schemas.microsoft.com/office/drawing/2014/chart" uri="{C3380CC4-5D6E-409C-BE32-E72D297353CC}">
              <c16:uniqueId val="{00000001-F879-4E1B-82FF-231C73E2A4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4156</c:v>
                </c:pt>
                <c:pt idx="5">
                  <c:v>4065</c:v>
                </c:pt>
                <c:pt idx="8">
                  <c:v>4475</c:v>
                </c:pt>
                <c:pt idx="11">
                  <c:v>4342</c:v>
                </c:pt>
                <c:pt idx="14">
                  <c:v>4204</c:v>
                </c:pt>
              </c:numCache>
            </c:numRef>
          </c:val>
          <c:extLst>
            <c:ext xmlns:c16="http://schemas.microsoft.com/office/drawing/2014/chart" uri="{C3380CC4-5D6E-409C-BE32-E72D297353CC}">
              <c16:uniqueId val="{00000002-F879-4E1B-82FF-231C73E2A4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79-4E1B-82FF-231C73E2A4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79-4E1B-82FF-231C73E2A4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79-4E1B-82FF-231C73E2A4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1034</c:v>
                </c:pt>
                <c:pt idx="3">
                  <c:v>1004</c:v>
                </c:pt>
                <c:pt idx="6">
                  <c:v>1007</c:v>
                </c:pt>
                <c:pt idx="9">
                  <c:v>989</c:v>
                </c:pt>
                <c:pt idx="12">
                  <c:v>868</c:v>
                </c:pt>
              </c:numCache>
            </c:numRef>
          </c:val>
          <c:extLst>
            <c:ext xmlns:c16="http://schemas.microsoft.com/office/drawing/2014/chart" uri="{C3380CC4-5D6E-409C-BE32-E72D297353CC}">
              <c16:uniqueId val="{00000006-F879-4E1B-82FF-231C73E2A4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379</c:v>
                </c:pt>
                <c:pt idx="3">
                  <c:v>339</c:v>
                </c:pt>
                <c:pt idx="6">
                  <c:v>295</c:v>
                </c:pt>
                <c:pt idx="9">
                  <c:v>241</c:v>
                </c:pt>
                <c:pt idx="12">
                  <c:v>191</c:v>
                </c:pt>
              </c:numCache>
            </c:numRef>
          </c:val>
          <c:extLst>
            <c:ext xmlns:c16="http://schemas.microsoft.com/office/drawing/2014/chart" uri="{C3380CC4-5D6E-409C-BE32-E72D297353CC}">
              <c16:uniqueId val="{00000007-F879-4E1B-82FF-231C73E2A4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4969</c:v>
                </c:pt>
                <c:pt idx="3">
                  <c:v>4867</c:v>
                </c:pt>
                <c:pt idx="6">
                  <c:v>4757</c:v>
                </c:pt>
                <c:pt idx="9">
                  <c:v>4508</c:v>
                </c:pt>
                <c:pt idx="12">
                  <c:v>4245</c:v>
                </c:pt>
              </c:numCache>
            </c:numRef>
          </c:val>
          <c:extLst>
            <c:ext xmlns:c16="http://schemas.microsoft.com/office/drawing/2014/chart" uri="{C3380CC4-5D6E-409C-BE32-E72D297353CC}">
              <c16:uniqueId val="{00000008-F879-4E1B-82FF-231C73E2A4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336</c:v>
                </c:pt>
                <c:pt idx="3">
                  <c:v>328</c:v>
                </c:pt>
                <c:pt idx="6">
                  <c:v>320</c:v>
                </c:pt>
                <c:pt idx="9">
                  <c:v>312</c:v>
                </c:pt>
                <c:pt idx="12">
                  <c:v>33</c:v>
                </c:pt>
              </c:numCache>
            </c:numRef>
          </c:val>
          <c:extLst>
            <c:ext xmlns:c16="http://schemas.microsoft.com/office/drawing/2014/chart" uri="{C3380CC4-5D6E-409C-BE32-E72D297353CC}">
              <c16:uniqueId val="{00000009-F879-4E1B-82FF-231C73E2A4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11551</c:v>
                </c:pt>
                <c:pt idx="3">
                  <c:v>12093</c:v>
                </c:pt>
                <c:pt idx="6">
                  <c:v>12529</c:v>
                </c:pt>
                <c:pt idx="9">
                  <c:v>12982</c:v>
                </c:pt>
                <c:pt idx="12">
                  <c:v>12948</c:v>
                </c:pt>
              </c:numCache>
            </c:numRef>
          </c:val>
          <c:extLst>
            <c:ext xmlns:c16="http://schemas.microsoft.com/office/drawing/2014/chart" uri="{C3380CC4-5D6E-409C-BE32-E72D297353CC}">
              <c16:uniqueId val="{0000000A-F879-4E1B-82FF-231C73E2A4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177</c:v>
                </c:pt>
                <c:pt idx="2">
                  <c:v>#N/A</c:v>
                </c:pt>
                <c:pt idx="3">
                  <c:v>#N/A</c:v>
                </c:pt>
                <c:pt idx="4">
                  <c:v>757</c:v>
                </c:pt>
                <c:pt idx="5">
                  <c:v>#N/A</c:v>
                </c:pt>
                <c:pt idx="6">
                  <c:v>#N/A</c:v>
                </c:pt>
                <c:pt idx="7">
                  <c:v>940</c:v>
                </c:pt>
                <c:pt idx="8">
                  <c:v>#N/A</c:v>
                </c:pt>
                <c:pt idx="9">
                  <c:v>#N/A</c:v>
                </c:pt>
                <c:pt idx="10">
                  <c:v>1443</c:v>
                </c:pt>
                <c:pt idx="11">
                  <c:v>#N/A</c:v>
                </c:pt>
                <c:pt idx="12">
                  <c:v>#N/A</c:v>
                </c:pt>
                <c:pt idx="13">
                  <c:v>1654</c:v>
                </c:pt>
                <c:pt idx="14">
                  <c:v>#N/A</c:v>
                </c:pt>
              </c:numCache>
            </c:numRef>
          </c:val>
          <c:smooth val="0"/>
          <c:extLst>
            <c:ext xmlns:c16="http://schemas.microsoft.com/office/drawing/2014/chart" uri="{C3380CC4-5D6E-409C-BE32-E72D297353CC}">
              <c16:uniqueId val="{0000000B-F879-4E1B-82FF-231C73E2A4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2372</c:v>
                </c:pt>
                <c:pt idx="1">
                  <c:v>2277</c:v>
                </c:pt>
                <c:pt idx="2">
                  <c:v>2078</c:v>
                </c:pt>
              </c:numCache>
            </c:numRef>
          </c:val>
          <c:extLst>
            <c:ext xmlns:c16="http://schemas.microsoft.com/office/drawing/2014/chart" uri="{C3380CC4-5D6E-409C-BE32-E72D297353CC}">
              <c16:uniqueId val="{00000000-C21B-4D1A-960E-339ED5797D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127</c:v>
                </c:pt>
                <c:pt idx="1">
                  <c:v>127</c:v>
                </c:pt>
                <c:pt idx="2">
                  <c:v>159</c:v>
                </c:pt>
              </c:numCache>
            </c:numRef>
          </c:val>
          <c:extLst>
            <c:ext xmlns:c16="http://schemas.microsoft.com/office/drawing/2014/chart" uri="{C3380CC4-5D6E-409C-BE32-E72D297353CC}">
              <c16:uniqueId val="{00000001-C21B-4D1A-960E-339ED5797D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2417</c:v>
                </c:pt>
                <c:pt idx="1">
                  <c:v>2292</c:v>
                </c:pt>
                <c:pt idx="2">
                  <c:v>2151</c:v>
                </c:pt>
              </c:numCache>
            </c:numRef>
          </c:val>
          <c:extLst>
            <c:ext xmlns:c16="http://schemas.microsoft.com/office/drawing/2014/chart" uri="{C3380CC4-5D6E-409C-BE32-E72D297353CC}">
              <c16:uniqueId val="{00000002-C21B-4D1A-960E-339ED5797D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21,194
20,062
37.97
10,892,532
10,684,106
138,179
6,178,648
12,947,809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全国平均は上回っているが、類似団体内平均値、滋賀県平均値を下回る結果となった。類似団体内順位は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位中、</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位と依然として低く、前年度からほぼ横ばいとなっている。今後は、税収の動向に注視しながら、歳出削減を通じて財政基盤の強化に努める。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個人町民税、固定資産税の増による町税の増、普通交付税の再算定による増により経常一般財源は増加した。経常経費は臨時財政対策債等の償還開始に伴い公債費が増、会計年度任用職員の人件費の増、議会運営事業等の増により物件費が増、福祉医療事業等の増により扶助費が増、また、物価高騰により全体的に増となったことから、経常収支比率は前年度から</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ポイント増加した。全国平均値、滋賀県平均値を上回っており、類似団体内順位は</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位中、</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位と依然として低い状況にある。今後は公共施設の最適配置などの行財政改革を推進し、具体的な取組により、経常経費の削減に努める。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6138</xdr:rowOff>
    </xdr:from>
    <xdr:to>
      <xdr:col>23</xdr:col>
      <xdr:colOff>133350</xdr:colOff>
      <xdr:row>66</xdr:row>
      <xdr:rowOff>98637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321838"/>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66</xdr:row>
      <xdr:rowOff>6138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72495"/>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65</xdr:row>
      <xdr:rowOff>129329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7249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129329</xdr:rowOff>
    </xdr:from>
    <xdr:to>
      <xdr:col>11</xdr:col>
      <xdr:colOff>31750</xdr:colOff>
      <xdr:row>66</xdr:row>
      <xdr:rowOff>50377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273579"/>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47837</xdr:rowOff>
    </xdr:from>
    <xdr:to>
      <xdr:col>23</xdr:col>
      <xdr:colOff>184150</xdr:colOff>
      <xdr:row>66</xdr:row>
      <xdr:rowOff>149437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19914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3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126788</xdr:rowOff>
    </xdr:from>
    <xdr:to>
      <xdr:col>19</xdr:col>
      <xdr:colOff>184150</xdr:colOff>
      <xdr:row>66</xdr:row>
      <xdr:rowOff>56938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41715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5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78529</xdr:rowOff>
    </xdr:from>
    <xdr:to>
      <xdr:col>11</xdr:col>
      <xdr:colOff>82550</xdr:colOff>
      <xdr:row>66</xdr:row>
      <xdr:rowOff>8679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164906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全国平均値、滋賀県平均値すべてで上回る結果となった。人件費については、類似団体内平均値とほぼ同額、物件費については、公共施設の維持管理費用が要因となり類似団体内平均値を大幅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見直しを行った「公共施設等総合管理計画」、「公共施設（建物）個別施設計画（第１期後期）」を基に、令和６年度から設置した公共施設マネジメント推進委員会を活用しながら、公共施設の計画的な管理や最適配置について、検討を行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120514</xdr:rowOff>
    </xdr:from>
    <xdr:to>
      <xdr:col>23</xdr:col>
      <xdr:colOff>133350</xdr:colOff>
      <xdr:row>84</xdr:row>
      <xdr:rowOff>77956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50864"/>
          <a:ext cx="838200" cy="1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66405</xdr:rowOff>
    </xdr:from>
    <xdr:to>
      <xdr:col>19</xdr:col>
      <xdr:colOff>133350</xdr:colOff>
      <xdr:row>83</xdr:row>
      <xdr:rowOff>120514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96755"/>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53231</xdr:rowOff>
    </xdr:from>
    <xdr:to>
      <xdr:col>15</xdr:col>
      <xdr:colOff>82550</xdr:colOff>
      <xdr:row>83</xdr:row>
      <xdr:rowOff>66405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83581"/>
          <a:ext cx="889000" cy="1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119755</xdr:rowOff>
    </xdr:from>
    <xdr:to>
      <xdr:col>11</xdr:col>
      <xdr:colOff>31750</xdr:colOff>
      <xdr:row>83</xdr:row>
      <xdr:rowOff>53231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8655"/>
          <a:ext cx="889000" cy="10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27156</xdr:rowOff>
    </xdr:from>
    <xdr:to>
      <xdr:col>23</xdr:col>
      <xdr:colOff>184150</xdr:colOff>
      <xdr:row>84</xdr:row>
      <xdr:rowOff>128756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170683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0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69714</xdr:rowOff>
    </xdr:from>
    <xdr:to>
      <xdr:col>19</xdr:col>
      <xdr:colOff>184150</xdr:colOff>
      <xdr:row>83</xdr:row>
      <xdr:rowOff>171314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156091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8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15605</xdr:rowOff>
    </xdr:from>
    <xdr:to>
      <xdr:col>15</xdr:col>
      <xdr:colOff>133350</xdr:colOff>
      <xdr:row>83</xdr:row>
      <xdr:rowOff>117205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101982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3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2431</xdr:rowOff>
    </xdr:from>
    <xdr:to>
      <xdr:col>11</xdr:col>
      <xdr:colOff>82550</xdr:colOff>
      <xdr:row>83</xdr:row>
      <xdr:rowOff>104031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88808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1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68955</xdr:rowOff>
    </xdr:from>
    <xdr:to>
      <xdr:col>7</xdr:col>
      <xdr:colOff>31750</xdr:colOff>
      <xdr:row>82</xdr:row>
      <xdr:rowOff>170555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155332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1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全国平均値は下回っているが、類似団体内平均値はほぼ同数値であり、全国町村平均値は上回る結果となった。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今後も人事院勧告、県人事委員会勧告、国家公務員給与制度をベースとして給与の適正化に努める。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169636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567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169636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567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全国平均値は下回っているが、類似団体内平均値、滋賀県平均値は上回る結果となった。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合併直後より職員数を削減し、合併後の規模に応じて適正化を図る一方、両庁舎を使用する分庁方式を維持しつつ、防災対策や高齢者・子育て支援等の福祉分野に対応するため、組織の充実を図ってきた。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今後も、良質な住民サービスを提供していくために、各業務を精査しながら計画的な定員管理を行っていく必要がある。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62</xdr:row>
      <xdr:rowOff>4808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01960"/>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138340</xdr:rowOff>
    </xdr:from>
    <xdr:to>
      <xdr:col>77</xdr:col>
      <xdr:colOff>44450</xdr:colOff>
      <xdr:row>61</xdr:row>
      <xdr:rowOff>143510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96790"/>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136616</xdr:rowOff>
    </xdr:from>
    <xdr:to>
      <xdr:col>72</xdr:col>
      <xdr:colOff>203200</xdr:colOff>
      <xdr:row>61</xdr:row>
      <xdr:rowOff>138340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9506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136616</xdr:rowOff>
    </xdr:from>
    <xdr:to>
      <xdr:col>68</xdr:col>
      <xdr:colOff>152400</xdr:colOff>
      <xdr:row>61</xdr:row>
      <xdr:rowOff>136616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95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125458</xdr:rowOff>
    </xdr:from>
    <xdr:to>
      <xdr:col>81</xdr:col>
      <xdr:colOff>95250</xdr:colOff>
      <xdr:row>62</xdr:row>
      <xdr:rowOff>55608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97535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87540</xdr:rowOff>
    </xdr:from>
    <xdr:to>
      <xdr:col>73</xdr:col>
      <xdr:colOff>44450</xdr:colOff>
      <xdr:row>62</xdr:row>
      <xdr:rowOff>17690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3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開始による元利償還金の増による公債費等で負担した一般財源額の増加、個人所得割の増による標準税収入額の増加、再算定による普通交付税の増加、臨時財政対策債の減少による標準財政規模の増加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ポイント増加（悪化）した。</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95758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6954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39</xdr:row>
      <xdr:rowOff>8890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6278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38</xdr:row>
      <xdr:rowOff>170688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62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39</xdr:row>
      <xdr:rowOff>86106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6857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44958</xdr:rowOff>
    </xdr:from>
    <xdr:to>
      <xdr:col>81</xdr:col>
      <xdr:colOff>95250</xdr:colOff>
      <xdr:row>39</xdr:row>
      <xdr:rowOff>146558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61485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61976</xdr:rowOff>
    </xdr:from>
    <xdr:to>
      <xdr:col>73</xdr:col>
      <xdr:colOff>44450</xdr:colOff>
      <xdr:row>38</xdr:row>
      <xdr:rowOff>163576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2303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源不足により、財政調整基金を取崩したことや特定目的基金を取崩したことで充当可能基金が減少したことによる将来負担額の増加、個人所得割の増による標準税収入額の増加、再算定による普通交付税の増加、臨時財政対策債の減少による標準財政規模の増加に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ポイント増加（悪化）した。</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34586</xdr:rowOff>
    </xdr:from>
    <xdr:to>
      <xdr:col>81</xdr:col>
      <xdr:colOff>44450</xdr:colOff>
      <xdr:row>15</xdr:row>
      <xdr:rowOff>61129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606336"/>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117560</xdr:rowOff>
    </xdr:from>
    <xdr:to>
      <xdr:col>77</xdr:col>
      <xdr:colOff>44450</xdr:colOff>
      <xdr:row>15</xdr:row>
      <xdr:rowOff>34586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51786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95038</xdr:rowOff>
    </xdr:from>
    <xdr:to>
      <xdr:col>72</xdr:col>
      <xdr:colOff>203200</xdr:colOff>
      <xdr:row>14</xdr:row>
      <xdr:rowOff>117560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495338"/>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127</xdr:rowOff>
    </xdr:from>
    <xdr:to>
      <xdr:col>68</xdr:col>
      <xdr:colOff>152400</xdr:colOff>
      <xdr:row>14</xdr:row>
      <xdr:rowOff>95038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400427"/>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89594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10329</xdr:rowOff>
    </xdr:from>
    <xdr:to>
      <xdr:col>81</xdr:col>
      <xdr:colOff>95250</xdr:colOff>
      <xdr:row>15</xdr:row>
      <xdr:rowOff>111929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153856</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5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155236</xdr:rowOff>
    </xdr:from>
    <xdr:to>
      <xdr:col>77</xdr:col>
      <xdr:colOff>95250</xdr:colOff>
      <xdr:row>15</xdr:row>
      <xdr:rowOff>85386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70163</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41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66760</xdr:rowOff>
    </xdr:from>
    <xdr:to>
      <xdr:col>73</xdr:col>
      <xdr:colOff>44450</xdr:colOff>
      <xdr:row>14</xdr:row>
      <xdr:rowOff>168360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153137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55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44238</xdr:rowOff>
    </xdr:from>
    <xdr:to>
      <xdr:col>68</xdr:col>
      <xdr:colOff>203200</xdr:colOff>
      <xdr:row>14</xdr:row>
      <xdr:rowOff>145838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130615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53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120777</xdr:rowOff>
    </xdr:from>
    <xdr:to>
      <xdr:col>64</xdr:col>
      <xdr:colOff>152400</xdr:colOff>
      <xdr:row>14</xdr:row>
      <xdr:rowOff>50927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61104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11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21,194
20,062
37.97
10,892,532
10,684,106
138,179
6,178,648
12,947,809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類似団体内平均値、全国平均値、滋賀県平均値を下回っており、良好な数値であるが、会計年度任用職員の人件費の増加により昨年度から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今後、多様化・複雑化する住民ニーズに対応するため、職員数の適正管理に努めるとともに、執行体制を考えながら、非常勤職員（会計年度任用職員）の精査を行う必要がある。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37846</xdr:rowOff>
    </xdr:from>
    <xdr:to>
      <xdr:col>24</xdr:col>
      <xdr:colOff>25400</xdr:colOff>
      <xdr:row>35</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385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563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563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149860</xdr:rowOff>
    </xdr:from>
    <xdr:to>
      <xdr:col>11</xdr:col>
      <xdr:colOff>9525</xdr:colOff>
      <xdr:row>35</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36260"/>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60198</xdr:rowOff>
    </xdr:from>
    <xdr:to>
      <xdr:col>24</xdr:col>
      <xdr:colOff>76200</xdr:colOff>
      <xdr:row>35</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158496</xdr:rowOff>
    </xdr:from>
    <xdr:to>
      <xdr:col>20</xdr:col>
      <xdr:colOff>38100</xdr:colOff>
      <xdr:row>35</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98823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99060</xdr:rowOff>
    </xdr:from>
    <xdr:to>
      <xdr:col>6</xdr:col>
      <xdr:colOff>171450</xdr:colOff>
      <xdr:row>33</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引き続き、新町まちづくり計画に基づくソフト事業に充当することができる合併振興基金を充当したことから令和元年度に比べると、令和５年度も減少している。しかし、昨年度と比べると</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ポイント増加しており、充当してもなお、類似団体内順位は</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位中、</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位と依然として低く、全国平均値、滋賀県平均値を大幅に上回っている。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見直しを行った「公共施設等総合管理計画」、「公共施設（建物）個別施設計画（第１期後期）」を基に、令和６年度から設置した公共施設マネジメント推進委員会を活用しながら、公共施設の計画的な管理や最適配置について、検討を行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42636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239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18</xdr:row>
      <xdr:rowOff>137886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062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06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22</xdr:row>
      <xdr:rowOff>61686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36900"/>
          <a:ext cx="889000" cy="6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163286</xdr:rowOff>
    </xdr:from>
    <xdr:to>
      <xdr:col>82</xdr:col>
      <xdr:colOff>158750</xdr:colOff>
      <xdr:row>19</xdr:row>
      <xdr:rowOff>93436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135363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2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10886</xdr:rowOff>
    </xdr:from>
    <xdr:to>
      <xdr:col>65</xdr:col>
      <xdr:colOff>53975</xdr:colOff>
      <xdr:row>22</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福祉医療事業、障害者自立支援給付事業などの増加により、昨年度から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ポイント増加した。類似団体内平均値とほぼ同数値、全国平均値、滋賀県平均値を下回っている。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少子高齢化により、今後も社会保障費の自然増が見込まれる中、扶助費抑制のため、町の単独事業を精査していく必要がある。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628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81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56</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繰出金の対象会計等は、国民健康保険事業特別会計、後期高齢者医療事業特別会計、介護保険事業特別会計、後期高齢者医療広域連合負担金であり、昨年度と同数値であった。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今後は、適正な受益者負担の原則のもの、繰出金の抑制に努める必要がある。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61685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319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18143</xdr:rowOff>
    </xdr:from>
    <xdr:to>
      <xdr:col>78</xdr:col>
      <xdr:colOff>69850</xdr:colOff>
      <xdr:row>54</xdr:row>
      <xdr:rowOff>61685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76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18143</xdr:rowOff>
    </xdr:from>
    <xdr:to>
      <xdr:col>73</xdr:col>
      <xdr:colOff>180975</xdr:colOff>
      <xdr:row>54</xdr:row>
      <xdr:rowOff>105228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76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61685</xdr:rowOff>
    </xdr:from>
    <xdr:to>
      <xdr:col>69</xdr:col>
      <xdr:colOff>92075</xdr:colOff>
      <xdr:row>54</xdr:row>
      <xdr:rowOff>105228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19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138793</xdr:rowOff>
    </xdr:from>
    <xdr:to>
      <xdr:col>74</xdr:col>
      <xdr:colOff>31750</xdr:colOff>
      <xdr:row>54</xdr:row>
      <xdr:rowOff>68943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79120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54428</xdr:rowOff>
    </xdr:from>
    <xdr:to>
      <xdr:col>69</xdr:col>
      <xdr:colOff>142875</xdr:colOff>
      <xdr:row>54</xdr:row>
      <xdr:rowOff>156028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166205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122662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東近江行政組合、彦根愛知犬上広域行政組合、湖東広域衛生管理組合の負担金の増により、昨年度から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ポイント増加した。類似団体内平均値、全国平均値、滋賀県平均値を上回っている。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一部事務組合への加入が多い上に、今後、新たなごみ処理施設の建設計画により負担金は増加していく見込みであるため、事業内容の精査や広域的運営の検討が必要である。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また、町単独の補助金を精査し、補助費等の抑制に努めることが必要である。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872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72136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369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76708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36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122428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918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71628</xdr:rowOff>
    </xdr:from>
    <xdr:to>
      <xdr:col>65</xdr:col>
      <xdr:colOff>53975</xdr:colOff>
      <xdr:row>39</xdr:row>
      <xdr:rowOff>1778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158005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臨時財政対策債、地方道路等整備事業債、公共事業等債、学校教育施設等整備事業債の償還増により、前年度から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ポイント増加した。全国平均値とほぼ同数値であるが、類似団体内平均値、滋賀県平均値は上回っている。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有利な地方債である合併特例債は発行残額が少額となっており、今後は可能な限り地方債の発行を抑制する必要がある。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28702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5549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79</xdr:row>
      <xdr:rowOff>10413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360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62992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90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26415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903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ポイント増加し、類似団体内平均値、全国平均値、滋賀県平均値を上回っている状況である。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特に物件費は類似団体内平均値、全国平均値、滋賀県平均値を大幅に上回っており、類似団体内順位は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位中、</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位で、かなり低い結果となった。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今後は、歳入の経常一般財源が減少していく見込みである中、歳入（財源）に見合った歳出（事業）にしていく必要がある。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108713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85800"/>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78</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617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78</xdr:row>
      <xdr:rowOff>40132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6177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140715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132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167149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93320</xdr:rowOff>
    </xdr:from>
    <xdr:to>
      <xdr:col>29</xdr:col>
      <xdr:colOff>127000</xdr:colOff>
      <xdr:row>16</xdr:row>
      <xdr:rowOff>154642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4145"/>
          <a:ext cx="647700" cy="61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154642</xdr:rowOff>
    </xdr:from>
    <xdr:to>
      <xdr:col>26</xdr:col>
      <xdr:colOff>50800</xdr:colOff>
      <xdr:row>16</xdr:row>
      <xdr:rowOff>156223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5467"/>
          <a:ext cx="698500" cy="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156223</xdr:rowOff>
    </xdr:from>
    <xdr:to>
      <xdr:col>22</xdr:col>
      <xdr:colOff>114300</xdr:colOff>
      <xdr:row>17</xdr:row>
      <xdr:rowOff>19367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47048"/>
          <a:ext cx="698500" cy="3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19367</xdr:rowOff>
    </xdr:from>
    <xdr:to>
      <xdr:col>18</xdr:col>
      <xdr:colOff>177800</xdr:colOff>
      <xdr:row>17</xdr:row>
      <xdr:rowOff>118065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1642"/>
          <a:ext cx="698500" cy="98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42520</xdr:rowOff>
    </xdr:from>
    <xdr:to>
      <xdr:col>29</xdr:col>
      <xdr:colOff>177800</xdr:colOff>
      <xdr:row>16</xdr:row>
      <xdr:rowOff>144120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59047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103842</xdr:rowOff>
    </xdr:from>
    <xdr:to>
      <xdr:col>26</xdr:col>
      <xdr:colOff>101600</xdr:colOff>
      <xdr:row>17</xdr:row>
      <xdr:rowOff>33992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44169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63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105423</xdr:rowOff>
    </xdr:from>
    <xdr:to>
      <xdr:col>22</xdr:col>
      <xdr:colOff>165100</xdr:colOff>
      <xdr:row>17</xdr:row>
      <xdr:rowOff>35573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45750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140017</xdr:rowOff>
    </xdr:from>
    <xdr:to>
      <xdr:col>19</xdr:col>
      <xdr:colOff>38100</xdr:colOff>
      <xdr:row>17</xdr:row>
      <xdr:rowOff>70167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80344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9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67265</xdr:rowOff>
    </xdr:from>
    <xdr:to>
      <xdr:col>15</xdr:col>
      <xdr:colOff>101600</xdr:colOff>
      <xdr:row>17</xdr:row>
      <xdr:rowOff>168865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9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8716</xdr:rowOff>
    </xdr:from>
    <xdr:to>
      <xdr:col>29</xdr:col>
      <xdr:colOff>127000</xdr:colOff>
      <xdr:row>37</xdr:row>
      <xdr:rowOff>79549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33416"/>
          <a:ext cx="647700" cy="7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79549</xdr:rowOff>
    </xdr:from>
    <xdr:to>
      <xdr:col>26</xdr:col>
      <xdr:colOff>50800</xdr:colOff>
      <xdr:row>37</xdr:row>
      <xdr:rowOff>107993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04249"/>
          <a:ext cx="698500" cy="2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107993</xdr:rowOff>
    </xdr:from>
    <xdr:to>
      <xdr:col>22</xdr:col>
      <xdr:colOff>114300</xdr:colOff>
      <xdr:row>37</xdr:row>
      <xdr:rowOff>233854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32693"/>
          <a:ext cx="698500" cy="125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233854</xdr:rowOff>
    </xdr:from>
    <xdr:to>
      <xdr:col>18</xdr:col>
      <xdr:colOff>177800</xdr:colOff>
      <xdr:row>37</xdr:row>
      <xdr:rowOff>242541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58554"/>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129366</xdr:rowOff>
    </xdr:from>
    <xdr:to>
      <xdr:col>29</xdr:col>
      <xdr:colOff>177800</xdr:colOff>
      <xdr:row>37</xdr:row>
      <xdr:rowOff>59516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8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101443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5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28749</xdr:rowOff>
    </xdr:from>
    <xdr:to>
      <xdr:col>26</xdr:col>
      <xdr:colOff>101600</xdr:colOff>
      <xdr:row>37</xdr:row>
      <xdr:rowOff>130349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5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115126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3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57193</xdr:rowOff>
    </xdr:from>
    <xdr:to>
      <xdr:col>22</xdr:col>
      <xdr:colOff>165100</xdr:colOff>
      <xdr:row>37</xdr:row>
      <xdr:rowOff>158793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81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143570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6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183054</xdr:rowOff>
    </xdr:from>
    <xdr:to>
      <xdr:col>19</xdr:col>
      <xdr:colOff>38100</xdr:colOff>
      <xdr:row>37</xdr:row>
      <xdr:rowOff>284654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0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269431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9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191741</xdr:rowOff>
    </xdr:from>
    <xdr:to>
      <xdr:col>15</xdr:col>
      <xdr:colOff>101600</xdr:colOff>
      <xdr:row>37</xdr:row>
      <xdr:rowOff>293341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1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278118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0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21,194
20,062
37.97
10,892,532
10,684,106
138,179
6,178,648
12,947,809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149007</xdr:rowOff>
    </xdr:from>
    <xdr:to>
      <xdr:col>24</xdr:col>
      <xdr:colOff>63500</xdr:colOff>
      <xdr:row>36</xdr:row>
      <xdr:rowOff>27131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9757"/>
          <a:ext cx="8382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22624</xdr:rowOff>
    </xdr:from>
    <xdr:to>
      <xdr:col>19</xdr:col>
      <xdr:colOff>177800</xdr:colOff>
      <xdr:row>36</xdr:row>
      <xdr:rowOff>27131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94824"/>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22624</xdr:rowOff>
    </xdr:from>
    <xdr:to>
      <xdr:col>15</xdr:col>
      <xdr:colOff>50800</xdr:colOff>
      <xdr:row>36</xdr:row>
      <xdr:rowOff>62531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94824"/>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62531</xdr:rowOff>
    </xdr:from>
    <xdr:to>
      <xdr:col>10</xdr:col>
      <xdr:colOff>114300</xdr:colOff>
      <xdr:row>37</xdr:row>
      <xdr:rowOff>143129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4731"/>
          <a:ext cx="889000" cy="25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98207</xdr:rowOff>
    </xdr:from>
    <xdr:to>
      <xdr:col>24</xdr:col>
      <xdr:colOff>114300</xdr:colOff>
      <xdr:row>36</xdr:row>
      <xdr:rowOff>28357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121084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147781</xdr:rowOff>
    </xdr:from>
    <xdr:to>
      <xdr:col>20</xdr:col>
      <xdr:colOff>38100</xdr:colOff>
      <xdr:row>36</xdr:row>
      <xdr:rowOff>77931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69058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4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143274</xdr:rowOff>
    </xdr:from>
    <xdr:to>
      <xdr:col>15</xdr:col>
      <xdr:colOff>101600</xdr:colOff>
      <xdr:row>36</xdr:row>
      <xdr:rowOff>73424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89951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11731</xdr:rowOff>
    </xdr:from>
    <xdr:to>
      <xdr:col>10</xdr:col>
      <xdr:colOff>165100</xdr:colOff>
      <xdr:row>36</xdr:row>
      <xdr:rowOff>113331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129858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5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92329</xdr:rowOff>
    </xdr:from>
    <xdr:to>
      <xdr:col>6</xdr:col>
      <xdr:colOff>38100</xdr:colOff>
      <xdr:row>38</xdr:row>
      <xdr:rowOff>22479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13606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147143</xdr:rowOff>
    </xdr:from>
    <xdr:to>
      <xdr:col>24</xdr:col>
      <xdr:colOff>63500</xdr:colOff>
      <xdr:row>56</xdr:row>
      <xdr:rowOff>85915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76893"/>
          <a:ext cx="838200" cy="1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85915</xdr:rowOff>
    </xdr:from>
    <xdr:to>
      <xdr:col>19</xdr:col>
      <xdr:colOff>177800</xdr:colOff>
      <xdr:row>56</xdr:row>
      <xdr:rowOff>151085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7115"/>
          <a:ext cx="8890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132421</xdr:rowOff>
    </xdr:from>
    <xdr:to>
      <xdr:col>15</xdr:col>
      <xdr:colOff>50800</xdr:colOff>
      <xdr:row>56</xdr:row>
      <xdr:rowOff>151085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33621"/>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110128</xdr:rowOff>
    </xdr:from>
    <xdr:to>
      <xdr:col>10</xdr:col>
      <xdr:colOff>114300</xdr:colOff>
      <xdr:row>56</xdr:row>
      <xdr:rowOff>132421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11328"/>
          <a:ext cx="889000" cy="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96343</xdr:rowOff>
    </xdr:from>
    <xdr:to>
      <xdr:col>24</xdr:col>
      <xdr:colOff>114300</xdr:colOff>
      <xdr:row>56</xdr:row>
      <xdr:rowOff>26493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119220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7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35115</xdr:rowOff>
    </xdr:from>
    <xdr:to>
      <xdr:col>20</xdr:col>
      <xdr:colOff>38100</xdr:colOff>
      <xdr:row>56</xdr:row>
      <xdr:rowOff>136715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153242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100285</xdr:rowOff>
    </xdr:from>
    <xdr:to>
      <xdr:col>15</xdr:col>
      <xdr:colOff>101600</xdr:colOff>
      <xdr:row>57</xdr:row>
      <xdr:rowOff>30435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46962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81621</xdr:rowOff>
    </xdr:from>
    <xdr:to>
      <xdr:col>10</xdr:col>
      <xdr:colOff>165100</xdr:colOff>
      <xdr:row>57</xdr:row>
      <xdr:rowOff>11771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28298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59328</xdr:rowOff>
    </xdr:from>
    <xdr:to>
      <xdr:col>6</xdr:col>
      <xdr:colOff>38100</xdr:colOff>
      <xdr:row>56</xdr:row>
      <xdr:rowOff>160928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3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70892</xdr:rowOff>
    </xdr:from>
    <xdr:to>
      <xdr:col>24</xdr:col>
      <xdr:colOff>63500</xdr:colOff>
      <xdr:row>77</xdr:row>
      <xdr:rowOff>148844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72542"/>
          <a:ext cx="8382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148844</xdr:rowOff>
    </xdr:from>
    <xdr:to>
      <xdr:col>19</xdr:col>
      <xdr:colOff>177800</xdr:colOff>
      <xdr:row>77</xdr:row>
      <xdr:rowOff>150597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5049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150597</xdr:rowOff>
    </xdr:from>
    <xdr:to>
      <xdr:col>15</xdr:col>
      <xdr:colOff>50800</xdr:colOff>
      <xdr:row>78</xdr:row>
      <xdr:rowOff>68986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2247"/>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68986</xdr:rowOff>
    </xdr:from>
    <xdr:to>
      <xdr:col>10</xdr:col>
      <xdr:colOff>114300</xdr:colOff>
      <xdr:row>78</xdr:row>
      <xdr:rowOff>87885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42086"/>
          <a:ext cx="889000" cy="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20092</xdr:rowOff>
    </xdr:from>
    <xdr:to>
      <xdr:col>24</xdr:col>
      <xdr:colOff>114300</xdr:colOff>
      <xdr:row>77</xdr:row>
      <xdr:rowOff>121692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169969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0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98044</xdr:rowOff>
    </xdr:from>
    <xdr:to>
      <xdr:col>20</xdr:col>
      <xdr:colOff>38100</xdr:colOff>
      <xdr:row>78</xdr:row>
      <xdr:rowOff>28194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19321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99797</xdr:rowOff>
    </xdr:from>
    <xdr:to>
      <xdr:col>15</xdr:col>
      <xdr:colOff>101600</xdr:colOff>
      <xdr:row>78</xdr:row>
      <xdr:rowOff>29947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21074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18186</xdr:rowOff>
    </xdr:from>
    <xdr:to>
      <xdr:col>10</xdr:col>
      <xdr:colOff>165100</xdr:colOff>
      <xdr:row>78</xdr:row>
      <xdr:rowOff>119786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110913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37085</xdr:rowOff>
    </xdr:from>
    <xdr:to>
      <xdr:col>6</xdr:col>
      <xdr:colOff>38100</xdr:colOff>
      <xdr:row>78</xdr:row>
      <xdr:rowOff>138685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129812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75250</xdr:rowOff>
    </xdr:from>
    <xdr:to>
      <xdr:col>24</xdr:col>
      <xdr:colOff>63500</xdr:colOff>
      <xdr:row>95</xdr:row>
      <xdr:rowOff>158603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63000"/>
          <a:ext cx="838200" cy="8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75464</xdr:rowOff>
    </xdr:from>
    <xdr:to>
      <xdr:col>19</xdr:col>
      <xdr:colOff>177800</xdr:colOff>
      <xdr:row>95</xdr:row>
      <xdr:rowOff>158603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191764"/>
          <a:ext cx="889000" cy="2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75464</xdr:rowOff>
    </xdr:from>
    <xdr:to>
      <xdr:col>15</xdr:col>
      <xdr:colOff>50800</xdr:colOff>
      <xdr:row>96</xdr:row>
      <xdr:rowOff>55646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191764"/>
          <a:ext cx="889000" cy="32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55646</xdr:rowOff>
    </xdr:from>
    <xdr:to>
      <xdr:col>10</xdr:col>
      <xdr:colOff>114300</xdr:colOff>
      <xdr:row>96</xdr:row>
      <xdr:rowOff>65419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14846"/>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24450</xdr:rowOff>
    </xdr:from>
    <xdr:to>
      <xdr:col>24</xdr:col>
      <xdr:colOff>114300</xdr:colOff>
      <xdr:row>95</xdr:row>
      <xdr:rowOff>126050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1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47327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6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107803</xdr:rowOff>
    </xdr:from>
    <xdr:to>
      <xdr:col>20</xdr:col>
      <xdr:colOff>38100</xdr:colOff>
      <xdr:row>96</xdr:row>
      <xdr:rowOff>37953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54480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17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24664</xdr:rowOff>
    </xdr:from>
    <xdr:to>
      <xdr:col>15</xdr:col>
      <xdr:colOff>101600</xdr:colOff>
      <xdr:row>94</xdr:row>
      <xdr:rowOff>126264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142791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1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4846</xdr:rowOff>
    </xdr:from>
    <xdr:to>
      <xdr:col>10</xdr:col>
      <xdr:colOff>165100</xdr:colOff>
      <xdr:row>96</xdr:row>
      <xdr:rowOff>106446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122973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14619</xdr:rowOff>
    </xdr:from>
    <xdr:to>
      <xdr:col>6</xdr:col>
      <xdr:colOff>38100</xdr:colOff>
      <xdr:row>96</xdr:row>
      <xdr:rowOff>116219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7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132746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97665</xdr:rowOff>
    </xdr:from>
    <xdr:to>
      <xdr:col>55</xdr:col>
      <xdr:colOff>0</xdr:colOff>
      <xdr:row>36</xdr:row>
      <xdr:rowOff>116762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69865"/>
          <a:ext cx="8382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97665</xdr:rowOff>
    </xdr:from>
    <xdr:to>
      <xdr:col>50</xdr:col>
      <xdr:colOff>114300</xdr:colOff>
      <xdr:row>36</xdr:row>
      <xdr:rowOff>123291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69865"/>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134991</xdr:rowOff>
    </xdr:from>
    <xdr:to>
      <xdr:col>45</xdr:col>
      <xdr:colOff>177800</xdr:colOff>
      <xdr:row>36</xdr:row>
      <xdr:rowOff>123291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792841"/>
          <a:ext cx="889000" cy="50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134991</xdr:rowOff>
    </xdr:from>
    <xdr:to>
      <xdr:col>41</xdr:col>
      <xdr:colOff>50800</xdr:colOff>
      <xdr:row>36</xdr:row>
      <xdr:rowOff>166794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92841"/>
          <a:ext cx="889000" cy="54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65962</xdr:rowOff>
    </xdr:from>
    <xdr:to>
      <xdr:col>55</xdr:col>
      <xdr:colOff>50800</xdr:colOff>
      <xdr:row>36</xdr:row>
      <xdr:rowOff>167562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88839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8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46865</xdr:rowOff>
    </xdr:from>
    <xdr:to>
      <xdr:col>50</xdr:col>
      <xdr:colOff>165100</xdr:colOff>
      <xdr:row>36</xdr:row>
      <xdr:rowOff>148465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164992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9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72491</xdr:rowOff>
    </xdr:from>
    <xdr:to>
      <xdr:col>46</xdr:col>
      <xdr:colOff>38100</xdr:colOff>
      <xdr:row>37</xdr:row>
      <xdr:rowOff>2641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19168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84191</xdr:rowOff>
    </xdr:from>
    <xdr:to>
      <xdr:col>41</xdr:col>
      <xdr:colOff>101600</xdr:colOff>
      <xdr:row>34</xdr:row>
      <xdr:rowOff>14341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30868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1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115994</xdr:rowOff>
    </xdr:from>
    <xdr:to>
      <xdr:col>36</xdr:col>
      <xdr:colOff>165100</xdr:colOff>
      <xdr:row>37</xdr:row>
      <xdr:rowOff>46144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62671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83341</xdr:rowOff>
    </xdr:from>
    <xdr:to>
      <xdr:col>55</xdr:col>
      <xdr:colOff>0</xdr:colOff>
      <xdr:row>56</xdr:row>
      <xdr:rowOff>62967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341641"/>
          <a:ext cx="838200" cy="32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83341</xdr:rowOff>
    </xdr:from>
    <xdr:to>
      <xdr:col>50</xdr:col>
      <xdr:colOff>114300</xdr:colOff>
      <xdr:row>55</xdr:row>
      <xdr:rowOff>163684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341641"/>
          <a:ext cx="889000" cy="25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156693</xdr:rowOff>
    </xdr:from>
    <xdr:to>
      <xdr:col>45</xdr:col>
      <xdr:colOff>177800</xdr:colOff>
      <xdr:row>55</xdr:row>
      <xdr:rowOff>163684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86443"/>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156693</xdr:rowOff>
    </xdr:from>
    <xdr:to>
      <xdr:col>41</xdr:col>
      <xdr:colOff>50800</xdr:colOff>
      <xdr:row>57</xdr:row>
      <xdr:rowOff>118659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586443"/>
          <a:ext cx="889000" cy="3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12167</xdr:rowOff>
    </xdr:from>
    <xdr:to>
      <xdr:col>55</xdr:col>
      <xdr:colOff>50800</xdr:colOff>
      <xdr:row>56</xdr:row>
      <xdr:rowOff>113767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35044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32541</xdr:rowOff>
    </xdr:from>
    <xdr:to>
      <xdr:col>50</xdr:col>
      <xdr:colOff>165100</xdr:colOff>
      <xdr:row>54</xdr:row>
      <xdr:rowOff>134141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2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150668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06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112884</xdr:rowOff>
    </xdr:from>
    <xdr:to>
      <xdr:col>46</xdr:col>
      <xdr:colOff>38100</xdr:colOff>
      <xdr:row>56</xdr:row>
      <xdr:rowOff>43034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59561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105893</xdr:rowOff>
    </xdr:from>
    <xdr:to>
      <xdr:col>41</xdr:col>
      <xdr:colOff>101600</xdr:colOff>
      <xdr:row>56</xdr:row>
      <xdr:rowOff>36043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52570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1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67859</xdr:rowOff>
    </xdr:from>
    <xdr:to>
      <xdr:col>36</xdr:col>
      <xdr:colOff>165100</xdr:colOff>
      <xdr:row>57</xdr:row>
      <xdr:rowOff>169459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160586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3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96354</xdr:rowOff>
    </xdr:from>
    <xdr:to>
      <xdr:col>55</xdr:col>
      <xdr:colOff>0</xdr:colOff>
      <xdr:row>79</xdr:row>
      <xdr:rowOff>96985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640904"/>
          <a:ext cx="8382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96354</xdr:rowOff>
    </xdr:from>
    <xdr:to>
      <xdr:col>50</xdr:col>
      <xdr:colOff>114300</xdr:colOff>
      <xdr:row>79</xdr:row>
      <xdr:rowOff>98879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640904"/>
          <a:ext cx="8890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46185</xdr:rowOff>
    </xdr:from>
    <xdr:to>
      <xdr:col>55</xdr:col>
      <xdr:colOff>50800</xdr:colOff>
      <xdr:row>79</xdr:row>
      <xdr:rowOff>147785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132562</xdr:rowOff>
    </xdr:from>
    <xdr:ext cx="378565"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505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45554</xdr:rowOff>
    </xdr:from>
    <xdr:to>
      <xdr:col>50</xdr:col>
      <xdr:colOff>165100</xdr:colOff>
      <xdr:row>79</xdr:row>
      <xdr:rowOff>147154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138281</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68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140875</xdr:rowOff>
    </xdr:from>
    <xdr:to>
      <xdr:col>55</xdr:col>
      <xdr:colOff>0</xdr:colOff>
      <xdr:row>96</xdr:row>
      <xdr:rowOff>78349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085725"/>
          <a:ext cx="838200" cy="4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140875</xdr:rowOff>
    </xdr:from>
    <xdr:to>
      <xdr:col>50</xdr:col>
      <xdr:colOff>114300</xdr:colOff>
      <xdr:row>95</xdr:row>
      <xdr:rowOff>106597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085725"/>
          <a:ext cx="889000" cy="3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60647</xdr:rowOff>
    </xdr:from>
    <xdr:to>
      <xdr:col>45</xdr:col>
      <xdr:colOff>177800</xdr:colOff>
      <xdr:row>95</xdr:row>
      <xdr:rowOff>106597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348397"/>
          <a:ext cx="889000" cy="4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60647</xdr:rowOff>
    </xdr:from>
    <xdr:to>
      <xdr:col>41</xdr:col>
      <xdr:colOff>50800</xdr:colOff>
      <xdr:row>97</xdr:row>
      <xdr:rowOff>107728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348397"/>
          <a:ext cx="889000" cy="38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27549</xdr:rowOff>
    </xdr:from>
    <xdr:to>
      <xdr:col>55</xdr:col>
      <xdr:colOff>50800</xdr:colOff>
      <xdr:row>96</xdr:row>
      <xdr:rowOff>129149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8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50426</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33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90075</xdr:rowOff>
    </xdr:from>
    <xdr:to>
      <xdr:col>50</xdr:col>
      <xdr:colOff>165100</xdr:colOff>
      <xdr:row>94</xdr:row>
      <xdr:rowOff>20225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0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36752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8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55797</xdr:rowOff>
    </xdr:from>
    <xdr:to>
      <xdr:col>46</xdr:col>
      <xdr:colOff>38100</xdr:colOff>
      <xdr:row>95</xdr:row>
      <xdr:rowOff>157397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3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2474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1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9847</xdr:rowOff>
    </xdr:from>
    <xdr:to>
      <xdr:col>41</xdr:col>
      <xdr:colOff>101600</xdr:colOff>
      <xdr:row>95</xdr:row>
      <xdr:rowOff>111447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29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127974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0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56928</xdr:rowOff>
    </xdr:from>
    <xdr:to>
      <xdr:col>36</xdr:col>
      <xdr:colOff>165100</xdr:colOff>
      <xdr:row>97</xdr:row>
      <xdr:rowOff>158528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6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149655</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7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94307</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085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94307</xdr:rowOff>
    </xdr:from>
    <xdr:to>
      <xdr:col>81</xdr:col>
      <xdr:colOff>50800</xdr:colOff>
      <xdr:row>39</xdr:row>
      <xdr:rowOff>98242</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80857"/>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98242</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84792"/>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43507</xdr:rowOff>
    </xdr:from>
    <xdr:to>
      <xdr:col>81</xdr:col>
      <xdr:colOff>101600</xdr:colOff>
      <xdr:row>39</xdr:row>
      <xdr:rowOff>145107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136234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2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47442</xdr:rowOff>
    </xdr:from>
    <xdr:to>
      <xdr:col>76</xdr:col>
      <xdr:colOff>165100</xdr:colOff>
      <xdr:row>39</xdr:row>
      <xdr:rowOff>149042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140169</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35333" y="682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16484</xdr:rowOff>
    </xdr:from>
    <xdr:to>
      <xdr:col>85</xdr:col>
      <xdr:colOff>127000</xdr:colOff>
      <xdr:row>74</xdr:row>
      <xdr:rowOff>43307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703784"/>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43307</xdr:rowOff>
    </xdr:from>
    <xdr:to>
      <xdr:col>81</xdr:col>
      <xdr:colOff>50800</xdr:colOff>
      <xdr:row>74</xdr:row>
      <xdr:rowOff>79921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730607"/>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79921</xdr:rowOff>
    </xdr:from>
    <xdr:to>
      <xdr:col>76</xdr:col>
      <xdr:colOff>114300</xdr:colOff>
      <xdr:row>74</xdr:row>
      <xdr:rowOff>163208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767221"/>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163208</xdr:rowOff>
    </xdr:from>
    <xdr:to>
      <xdr:col>71</xdr:col>
      <xdr:colOff>177800</xdr:colOff>
      <xdr:row>75</xdr:row>
      <xdr:rowOff>521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85050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137134</xdr:rowOff>
    </xdr:from>
    <xdr:to>
      <xdr:col>85</xdr:col>
      <xdr:colOff>177800</xdr:colOff>
      <xdr:row>74</xdr:row>
      <xdr:rowOff>67284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6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160011</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5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163957</xdr:rowOff>
    </xdr:from>
    <xdr:to>
      <xdr:col>81</xdr:col>
      <xdr:colOff>101600</xdr:colOff>
      <xdr:row>74</xdr:row>
      <xdr:rowOff>94107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6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110634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45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29121</xdr:rowOff>
    </xdr:from>
    <xdr:to>
      <xdr:col>76</xdr:col>
      <xdr:colOff>165100</xdr:colOff>
      <xdr:row>74</xdr:row>
      <xdr:rowOff>130721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7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147248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4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112408</xdr:rowOff>
    </xdr:from>
    <xdr:to>
      <xdr:col>72</xdr:col>
      <xdr:colOff>38100</xdr:colOff>
      <xdr:row>75</xdr:row>
      <xdr:rowOff>42558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7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59085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5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121171</xdr:rowOff>
    </xdr:from>
    <xdr:to>
      <xdr:col>67</xdr:col>
      <xdr:colOff>101600</xdr:colOff>
      <xdr:row>75</xdr:row>
      <xdr:rowOff>51321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8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67848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5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22405</xdr:rowOff>
    </xdr:from>
    <xdr:to>
      <xdr:col>85</xdr:col>
      <xdr:colOff>127000</xdr:colOff>
      <xdr:row>99</xdr:row>
      <xdr:rowOff>27953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995955"/>
          <a:ext cx="838200" cy="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133996</xdr:rowOff>
    </xdr:from>
    <xdr:to>
      <xdr:col>81</xdr:col>
      <xdr:colOff>50800</xdr:colOff>
      <xdr:row>99</xdr:row>
      <xdr:rowOff>27953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936096"/>
          <a:ext cx="889000" cy="6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133996</xdr:rowOff>
    </xdr:from>
    <xdr:to>
      <xdr:col>76</xdr:col>
      <xdr:colOff>114300</xdr:colOff>
      <xdr:row>99</xdr:row>
      <xdr:rowOff>29394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36096"/>
          <a:ext cx="889000" cy="6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29394</xdr:rowOff>
    </xdr:from>
    <xdr:to>
      <xdr:col>71</xdr:col>
      <xdr:colOff>177800</xdr:colOff>
      <xdr:row>99</xdr:row>
      <xdr:rowOff>30426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02944"/>
          <a:ext cx="8890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143055</xdr:rowOff>
    </xdr:from>
    <xdr:to>
      <xdr:col>85</xdr:col>
      <xdr:colOff>177800</xdr:colOff>
      <xdr:row>99</xdr:row>
      <xdr:rowOff>73205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57982</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6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148603</xdr:rowOff>
    </xdr:from>
    <xdr:to>
      <xdr:col>81</xdr:col>
      <xdr:colOff>101600</xdr:colOff>
      <xdr:row>99</xdr:row>
      <xdr:rowOff>78753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69880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83196</xdr:rowOff>
    </xdr:from>
    <xdr:to>
      <xdr:col>76</xdr:col>
      <xdr:colOff>165100</xdr:colOff>
      <xdr:row>99</xdr:row>
      <xdr:rowOff>13346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4473</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97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150044</xdr:rowOff>
    </xdr:from>
    <xdr:to>
      <xdr:col>72</xdr:col>
      <xdr:colOff>38100</xdr:colOff>
      <xdr:row>99</xdr:row>
      <xdr:rowOff>80194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71321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151076</xdr:rowOff>
    </xdr:from>
    <xdr:to>
      <xdr:col>67</xdr:col>
      <xdr:colOff>101600</xdr:colOff>
      <xdr:row>99</xdr:row>
      <xdr:rowOff>81226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72353</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4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105029</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105779"/>
          <a:ext cx="889000" cy="6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54229</xdr:rowOff>
    </xdr:from>
    <xdr:to>
      <xdr:col>98</xdr:col>
      <xdr:colOff>38100</xdr:colOff>
      <xdr:row>35</xdr:row>
      <xdr:rowOff>155829</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906</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96951</xdr:rowOff>
    </xdr:from>
    <xdr:to>
      <xdr:col>116</xdr:col>
      <xdr:colOff>63500</xdr:colOff>
      <xdr:row>59</xdr:row>
      <xdr:rowOff>96985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212501"/>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96919</xdr:rowOff>
    </xdr:from>
    <xdr:to>
      <xdr:col>111</xdr:col>
      <xdr:colOff>177800</xdr:colOff>
      <xdr:row>59</xdr:row>
      <xdr:rowOff>96951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212469"/>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96919</xdr:rowOff>
    </xdr:from>
    <xdr:to>
      <xdr:col>107</xdr:col>
      <xdr:colOff>50800</xdr:colOff>
      <xdr:row>59</xdr:row>
      <xdr:rowOff>97050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212469"/>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97050</xdr:rowOff>
    </xdr:from>
    <xdr:to>
      <xdr:col>102</xdr:col>
      <xdr:colOff>114300</xdr:colOff>
      <xdr:row>59</xdr:row>
      <xdr:rowOff>97050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21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46185</xdr:rowOff>
    </xdr:from>
    <xdr:to>
      <xdr:col>116</xdr:col>
      <xdr:colOff>114300</xdr:colOff>
      <xdr:row>59</xdr:row>
      <xdr:rowOff>147785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132562</xdr:rowOff>
    </xdr:from>
    <xdr:ext cx="313932"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766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46151</xdr:rowOff>
    </xdr:from>
    <xdr:to>
      <xdr:col>112</xdr:col>
      <xdr:colOff>38100</xdr:colOff>
      <xdr:row>59</xdr:row>
      <xdr:rowOff>147751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6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138878</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66333" y="10254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46119</xdr:rowOff>
    </xdr:from>
    <xdr:to>
      <xdr:col>107</xdr:col>
      <xdr:colOff>101600</xdr:colOff>
      <xdr:row>59</xdr:row>
      <xdr:rowOff>147719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138846</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77333" y="10254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46250</xdr:rowOff>
    </xdr:from>
    <xdr:to>
      <xdr:col>102</xdr:col>
      <xdr:colOff>165100</xdr:colOff>
      <xdr:row>59</xdr:row>
      <xdr:rowOff>147850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138977</xdr:rowOff>
    </xdr:from>
    <xdr:ext cx="313932"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88333" y="10254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46250</xdr:rowOff>
    </xdr:from>
    <xdr:to>
      <xdr:col>98</xdr:col>
      <xdr:colOff>38100</xdr:colOff>
      <xdr:row>59</xdr:row>
      <xdr:rowOff>147850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138977</xdr:rowOff>
    </xdr:from>
    <xdr:ext cx="313932"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99333" y="10254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112382</xdr:rowOff>
    </xdr:from>
    <xdr:to>
      <xdr:col>116</xdr:col>
      <xdr:colOff>63500</xdr:colOff>
      <xdr:row>77</xdr:row>
      <xdr:rowOff>115469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314032"/>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115469</xdr:rowOff>
    </xdr:from>
    <xdr:to>
      <xdr:col>111</xdr:col>
      <xdr:colOff>177800</xdr:colOff>
      <xdr:row>77</xdr:row>
      <xdr:rowOff>123058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317119"/>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110806</xdr:rowOff>
    </xdr:from>
    <xdr:to>
      <xdr:col>107</xdr:col>
      <xdr:colOff>50800</xdr:colOff>
      <xdr:row>77</xdr:row>
      <xdr:rowOff>123058</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312456"/>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110806</xdr:rowOff>
    </xdr:from>
    <xdr:to>
      <xdr:col>102</xdr:col>
      <xdr:colOff>114300</xdr:colOff>
      <xdr:row>77</xdr:row>
      <xdr:rowOff>139266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312456"/>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61582</xdr:rowOff>
    </xdr:from>
    <xdr:to>
      <xdr:col>116</xdr:col>
      <xdr:colOff>114300</xdr:colOff>
      <xdr:row>77</xdr:row>
      <xdr:rowOff>163182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40009</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2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64669</xdr:rowOff>
    </xdr:from>
    <xdr:to>
      <xdr:col>112</xdr:col>
      <xdr:colOff>38100</xdr:colOff>
      <xdr:row>77</xdr:row>
      <xdr:rowOff>166269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2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157396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3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72258</xdr:rowOff>
    </xdr:from>
    <xdr:to>
      <xdr:col>107</xdr:col>
      <xdr:colOff>101600</xdr:colOff>
      <xdr:row>78</xdr:row>
      <xdr:rowOff>2408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2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164985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3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60006</xdr:rowOff>
    </xdr:from>
    <xdr:to>
      <xdr:col>102</xdr:col>
      <xdr:colOff>165100</xdr:colOff>
      <xdr:row>77</xdr:row>
      <xdr:rowOff>161606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2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152733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35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88466</xdr:rowOff>
    </xdr:from>
    <xdr:to>
      <xdr:col>98</xdr:col>
      <xdr:colOff>38100</xdr:colOff>
      <xdr:row>78</xdr:row>
      <xdr:rowOff>18616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2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9743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38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78,930</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3,036</a:t>
          </a:r>
          <a:r>
            <a:rPr kumimoji="1" lang="ja-JP" altLang="en-US" sz="1300">
              <a:latin typeface="ＭＳ Ｐゴシック" panose="020B0600070205080204" pitchFamily="50" charset="-128"/>
              <a:ea typeface="ＭＳ Ｐゴシック" panose="020B0600070205080204" pitchFamily="50" charset="-128"/>
            </a:rPr>
            <a:t>円増加した要因は、会計年度任用職員の人件費の増加によるものである。物件費は、住民一人当たり</a:t>
          </a:r>
          <a:r>
            <a:rPr kumimoji="1" lang="en-US" altLang="ja-JP" sz="1300">
              <a:latin typeface="ＭＳ Ｐゴシック" panose="020B0600070205080204" pitchFamily="50" charset="-128"/>
              <a:ea typeface="ＭＳ Ｐゴシック" panose="020B0600070205080204" pitchFamily="50" charset="-128"/>
            </a:rPr>
            <a:t>105,436</a:t>
          </a:r>
          <a:r>
            <a:rPr kumimoji="1" lang="ja-JP" altLang="en-US" sz="1300">
              <a:latin typeface="ＭＳ Ｐゴシック" panose="020B0600070205080204" pitchFamily="50" charset="-128"/>
              <a:ea typeface="ＭＳ Ｐゴシック" panose="020B0600070205080204" pitchFamily="50" charset="-128"/>
            </a:rPr>
            <a:t>円であり、類似団体内平均値の</a:t>
          </a:r>
          <a:r>
            <a:rPr kumimoji="1" lang="en-US" altLang="ja-JP" sz="1300">
              <a:latin typeface="ＭＳ Ｐゴシック" panose="020B0600070205080204" pitchFamily="50" charset="-128"/>
              <a:ea typeface="ＭＳ Ｐゴシック" panose="020B0600070205080204" pitchFamily="50" charset="-128"/>
            </a:rPr>
            <a:t>77,427</a:t>
          </a:r>
          <a:r>
            <a:rPr kumimoji="1" lang="ja-JP" altLang="en-US" sz="1300">
              <a:latin typeface="ＭＳ Ｐゴシック" panose="020B0600070205080204" pitchFamily="50" charset="-128"/>
              <a:ea typeface="ＭＳ Ｐゴシック" panose="020B0600070205080204" pitchFamily="50" charset="-128"/>
            </a:rPr>
            <a:t>円よりも</a:t>
          </a:r>
          <a:r>
            <a:rPr kumimoji="1" lang="en-US" altLang="ja-JP" sz="1300">
              <a:latin typeface="ＭＳ Ｐゴシック" panose="020B0600070205080204" pitchFamily="50" charset="-128"/>
              <a:ea typeface="ＭＳ Ｐゴシック" panose="020B0600070205080204" pitchFamily="50" charset="-128"/>
            </a:rPr>
            <a:t>28,009</a:t>
          </a:r>
          <a:r>
            <a:rPr kumimoji="1" lang="ja-JP" altLang="en-US" sz="1300">
              <a:latin typeface="ＭＳ Ｐゴシック" panose="020B0600070205080204" pitchFamily="50" charset="-128"/>
              <a:ea typeface="ＭＳ Ｐゴシック" panose="020B0600070205080204" pitchFamily="50" charset="-128"/>
            </a:rPr>
            <a:t>円高い状況である。今後は、各種事務事業の見直しと「公共施設等総合管理計画」、「公共施設（建物）個別施設計画（第１期後期）」を基に、令和６年度から設置した公共施設マネジメント推進委員会を活用しながら、公共施設の計画的な管理や最適配置について、さらなる検討を行っていくとともに、指定管理についても精査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92,511</a:t>
          </a:r>
          <a:r>
            <a:rPr kumimoji="1" lang="ja-JP" altLang="en-US" sz="1300">
              <a:latin typeface="ＭＳ Ｐゴシック" panose="020B0600070205080204" pitchFamily="50" charset="-128"/>
              <a:ea typeface="ＭＳ Ｐゴシック" panose="020B0600070205080204" pitchFamily="50" charset="-128"/>
            </a:rPr>
            <a:t>円であり、類似団体内平均値の</a:t>
          </a:r>
          <a:r>
            <a:rPr kumimoji="1" lang="en-US" altLang="ja-JP" sz="1300">
              <a:latin typeface="ＭＳ Ｐゴシック" panose="020B0600070205080204" pitchFamily="50" charset="-128"/>
              <a:ea typeface="ＭＳ Ｐゴシック" panose="020B0600070205080204" pitchFamily="50" charset="-128"/>
            </a:rPr>
            <a:t>82,347</a:t>
          </a:r>
          <a:r>
            <a:rPr kumimoji="1" lang="ja-JP" altLang="en-US" sz="1300">
              <a:latin typeface="ＭＳ Ｐゴシック" panose="020B0600070205080204" pitchFamily="50" charset="-128"/>
              <a:ea typeface="ＭＳ Ｐゴシック" panose="020B0600070205080204" pitchFamily="50" charset="-128"/>
            </a:rPr>
            <a:t>円よりも</a:t>
          </a:r>
          <a:r>
            <a:rPr kumimoji="1" lang="en-US" altLang="ja-JP" sz="1300">
              <a:latin typeface="ＭＳ Ｐゴシック" panose="020B0600070205080204" pitchFamily="50" charset="-128"/>
              <a:ea typeface="ＭＳ Ｐゴシック" panose="020B0600070205080204" pitchFamily="50" charset="-128"/>
            </a:rPr>
            <a:t>10,164</a:t>
          </a:r>
          <a:r>
            <a:rPr kumimoji="1" lang="ja-JP" altLang="en-US" sz="1300">
              <a:latin typeface="ＭＳ Ｐゴシック" panose="020B0600070205080204" pitchFamily="50" charset="-128"/>
              <a:ea typeface="ＭＳ Ｐゴシック" panose="020B0600070205080204" pitchFamily="50" charset="-128"/>
            </a:rPr>
            <a:t>円高い状況である。数値が高い要因は、国の住民非課税世帯給付金給付事業、福祉医療事業によるものである。補助費等は、住民一人当たり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80,017</a:t>
          </a:r>
          <a:r>
            <a:rPr kumimoji="1" lang="ja-JP" altLang="en-US" sz="1300">
              <a:latin typeface="ＭＳ Ｐゴシック" panose="020B0600070205080204" pitchFamily="50" charset="-128"/>
              <a:ea typeface="ＭＳ Ｐゴシック" panose="020B0600070205080204" pitchFamily="50" charset="-128"/>
            </a:rPr>
            <a:t>円であり、類似団体内平均値の</a:t>
          </a:r>
          <a:r>
            <a:rPr kumimoji="1" lang="en-US" altLang="ja-JP" sz="1300">
              <a:latin typeface="ＭＳ Ｐゴシック" panose="020B0600070205080204" pitchFamily="50" charset="-128"/>
              <a:ea typeface="ＭＳ Ｐゴシック" panose="020B0600070205080204" pitchFamily="50" charset="-128"/>
            </a:rPr>
            <a:t>73,612</a:t>
          </a:r>
          <a:r>
            <a:rPr kumimoji="1" lang="ja-JP" altLang="en-US" sz="1300">
              <a:latin typeface="ＭＳ Ｐゴシック" panose="020B0600070205080204" pitchFamily="50" charset="-128"/>
              <a:ea typeface="ＭＳ Ｐゴシック" panose="020B0600070205080204" pitchFamily="50" charset="-128"/>
            </a:rPr>
            <a:t>円よりも</a:t>
          </a:r>
          <a:r>
            <a:rPr kumimoji="1" lang="en-US" altLang="ja-JP" sz="1300">
              <a:latin typeface="ＭＳ Ｐゴシック" panose="020B0600070205080204" pitchFamily="50" charset="-128"/>
              <a:ea typeface="ＭＳ Ｐゴシック" panose="020B0600070205080204" pitchFamily="50" charset="-128"/>
            </a:rPr>
            <a:t>6,405</a:t>
          </a:r>
          <a:r>
            <a:rPr kumimoji="1" lang="ja-JP" altLang="en-US" sz="1300">
              <a:latin typeface="ＭＳ Ｐゴシック" panose="020B0600070205080204" pitchFamily="50" charset="-128"/>
              <a:ea typeface="ＭＳ Ｐゴシック" panose="020B0600070205080204" pitchFamily="50" charset="-128"/>
            </a:rPr>
            <a:t>円高い状況である。数値が高い要因は、小規模企業者への支援事業や農業経営への支援事業によるものである。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62,056</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33,861</a:t>
          </a:r>
          <a:r>
            <a:rPr kumimoji="1" lang="ja-JP" altLang="en-US" sz="1300">
              <a:latin typeface="ＭＳ Ｐゴシック" panose="020B0600070205080204" pitchFamily="50" charset="-128"/>
              <a:ea typeface="ＭＳ Ｐゴシック" panose="020B0600070205080204" pitchFamily="50" charset="-128"/>
            </a:rPr>
            <a:t>円減少した要因は、愛知中学校大規模増改築事業の完了によるものである。今後も、学校施設の長寿命化工事や公共施設の長寿命化工事、町道愛知川栗田線道路改良事業等の実施により、普通建設事業は増加していくことが見込まれることから、新規に行う建設事業については、真に必要な事業かどうか見極めながら実施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21,194
20,062
37.97
10,892,532
10,684,106
138,179
6,178,648
12,947,809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31496</xdr:rowOff>
    </xdr:from>
    <xdr:to>
      <xdr:col>24</xdr:col>
      <xdr:colOff>63500</xdr:colOff>
      <xdr:row>33</xdr:row>
      <xdr:rowOff>147701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89346"/>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147701</xdr:rowOff>
    </xdr:from>
    <xdr:to>
      <xdr:col>19</xdr:col>
      <xdr:colOff>177800</xdr:colOff>
      <xdr:row>33</xdr:row>
      <xdr:rowOff>166751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0555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101219</xdr:rowOff>
    </xdr:from>
    <xdr:to>
      <xdr:col>15</xdr:col>
      <xdr:colOff>50800</xdr:colOff>
      <xdr:row>33</xdr:row>
      <xdr:rowOff>166751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9069"/>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101219</xdr:rowOff>
    </xdr:from>
    <xdr:to>
      <xdr:col>10</xdr:col>
      <xdr:colOff>114300</xdr:colOff>
      <xdr:row>34</xdr:row>
      <xdr:rowOff>20828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59069"/>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152146</xdr:rowOff>
    </xdr:from>
    <xdr:to>
      <xdr:col>24</xdr:col>
      <xdr:colOff>114300</xdr:colOff>
      <xdr:row>33</xdr:row>
      <xdr:rowOff>82296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3573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96901</xdr:rowOff>
    </xdr:from>
    <xdr:to>
      <xdr:col>20</xdr:col>
      <xdr:colOff>38100</xdr:colOff>
      <xdr:row>34</xdr:row>
      <xdr:rowOff>27051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43578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115951</xdr:rowOff>
    </xdr:from>
    <xdr:to>
      <xdr:col>15</xdr:col>
      <xdr:colOff>101600</xdr:colOff>
      <xdr:row>34</xdr:row>
      <xdr:rowOff>46101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62628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4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50419</xdr:rowOff>
    </xdr:from>
    <xdr:to>
      <xdr:col>10</xdr:col>
      <xdr:colOff>165100</xdr:colOff>
      <xdr:row>33</xdr:row>
      <xdr:rowOff>152019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168546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141478</xdr:rowOff>
    </xdr:from>
    <xdr:to>
      <xdr:col>6</xdr:col>
      <xdr:colOff>38100</xdr:colOff>
      <xdr:row>34</xdr:row>
      <xdr:rowOff>71628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88155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137640</xdr:rowOff>
    </xdr:from>
    <xdr:to>
      <xdr:col>24</xdr:col>
      <xdr:colOff>63500</xdr:colOff>
      <xdr:row>59</xdr:row>
      <xdr:rowOff>7179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1740"/>
          <a:ext cx="83820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153166</xdr:rowOff>
    </xdr:from>
    <xdr:to>
      <xdr:col>19</xdr:col>
      <xdr:colOff>177800</xdr:colOff>
      <xdr:row>59</xdr:row>
      <xdr:rowOff>7179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97266"/>
          <a:ext cx="889000" cy="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3380</xdr:rowOff>
    </xdr:from>
    <xdr:to>
      <xdr:col>15</xdr:col>
      <xdr:colOff>50800</xdr:colOff>
      <xdr:row>58</xdr:row>
      <xdr:rowOff>153166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7480"/>
          <a:ext cx="889000" cy="14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3380</xdr:rowOff>
    </xdr:from>
    <xdr:to>
      <xdr:col>10</xdr:col>
      <xdr:colOff>114300</xdr:colOff>
      <xdr:row>59</xdr:row>
      <xdr:rowOff>12897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7480"/>
          <a:ext cx="889000" cy="18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86840</xdr:rowOff>
    </xdr:from>
    <xdr:to>
      <xdr:col>24</xdr:col>
      <xdr:colOff>114300</xdr:colOff>
      <xdr:row>59</xdr:row>
      <xdr:rowOff>16990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127829</xdr:rowOff>
    </xdr:from>
    <xdr:to>
      <xdr:col>20</xdr:col>
      <xdr:colOff>38100</xdr:colOff>
      <xdr:row>59</xdr:row>
      <xdr:rowOff>57979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49106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102366</xdr:rowOff>
    </xdr:from>
    <xdr:to>
      <xdr:col>15</xdr:col>
      <xdr:colOff>101600</xdr:colOff>
      <xdr:row>59</xdr:row>
      <xdr:rowOff>32516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23643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124030</xdr:rowOff>
    </xdr:from>
    <xdr:to>
      <xdr:col>10</xdr:col>
      <xdr:colOff>165100</xdr:colOff>
      <xdr:row>58</xdr:row>
      <xdr:rowOff>54180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45307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8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133547</xdr:rowOff>
    </xdr:from>
    <xdr:to>
      <xdr:col>6</xdr:col>
      <xdr:colOff>38100</xdr:colOff>
      <xdr:row>59</xdr:row>
      <xdr:rowOff>63697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54824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127927</xdr:rowOff>
    </xdr:from>
    <xdr:to>
      <xdr:col>24</xdr:col>
      <xdr:colOff>63500</xdr:colOff>
      <xdr:row>76</xdr:row>
      <xdr:rowOff>146038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8127"/>
          <a:ext cx="8382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6235</xdr:rowOff>
    </xdr:from>
    <xdr:to>
      <xdr:col>19</xdr:col>
      <xdr:colOff>177800</xdr:colOff>
      <xdr:row>76</xdr:row>
      <xdr:rowOff>146038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36435"/>
          <a:ext cx="889000" cy="13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6235</xdr:rowOff>
    </xdr:from>
    <xdr:to>
      <xdr:col>15</xdr:col>
      <xdr:colOff>50800</xdr:colOff>
      <xdr:row>77</xdr:row>
      <xdr:rowOff>102718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36435"/>
          <a:ext cx="889000" cy="26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3608</xdr:rowOff>
    </xdr:from>
    <xdr:to>
      <xdr:col>10</xdr:col>
      <xdr:colOff>114300</xdr:colOff>
      <xdr:row>77</xdr:row>
      <xdr:rowOff>102718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05258"/>
          <a:ext cx="889000" cy="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77127</xdr:rowOff>
    </xdr:from>
    <xdr:to>
      <xdr:col>24</xdr:col>
      <xdr:colOff>114300</xdr:colOff>
      <xdr:row>77</xdr:row>
      <xdr:rowOff>7277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55554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95238</xdr:rowOff>
    </xdr:from>
    <xdr:to>
      <xdr:col>20</xdr:col>
      <xdr:colOff>38100</xdr:colOff>
      <xdr:row>77</xdr:row>
      <xdr:rowOff>25388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41915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126886</xdr:rowOff>
    </xdr:from>
    <xdr:to>
      <xdr:col>15</xdr:col>
      <xdr:colOff>101600</xdr:colOff>
      <xdr:row>76</xdr:row>
      <xdr:rowOff>57035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85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73563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6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51918</xdr:rowOff>
    </xdr:from>
    <xdr:to>
      <xdr:col>10</xdr:col>
      <xdr:colOff>165100</xdr:colOff>
      <xdr:row>77</xdr:row>
      <xdr:rowOff>153518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170045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2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124258</xdr:rowOff>
    </xdr:from>
    <xdr:to>
      <xdr:col>6</xdr:col>
      <xdr:colOff>38100</xdr:colOff>
      <xdr:row>77</xdr:row>
      <xdr:rowOff>54408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70934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2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157531</xdr:rowOff>
    </xdr:from>
    <xdr:to>
      <xdr:col>24</xdr:col>
      <xdr:colOff>63500</xdr:colOff>
      <xdr:row>95</xdr:row>
      <xdr:rowOff>64033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73831"/>
          <a:ext cx="8382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157531</xdr:rowOff>
    </xdr:from>
    <xdr:to>
      <xdr:col>19</xdr:col>
      <xdr:colOff>177800</xdr:colOff>
      <xdr:row>95</xdr:row>
      <xdr:rowOff>105524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73831"/>
          <a:ext cx="889000" cy="1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105524</xdr:rowOff>
    </xdr:from>
    <xdr:to>
      <xdr:col>15</xdr:col>
      <xdr:colOff>50800</xdr:colOff>
      <xdr:row>96</xdr:row>
      <xdr:rowOff>143472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93274"/>
          <a:ext cx="889000" cy="2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143472</xdr:rowOff>
    </xdr:from>
    <xdr:to>
      <xdr:col>10</xdr:col>
      <xdr:colOff>114300</xdr:colOff>
      <xdr:row>97</xdr:row>
      <xdr:rowOff>60110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02672"/>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13233</xdr:rowOff>
    </xdr:from>
    <xdr:to>
      <xdr:col>24</xdr:col>
      <xdr:colOff>114300</xdr:colOff>
      <xdr:row>95</xdr:row>
      <xdr:rowOff>114833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163110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106731</xdr:rowOff>
    </xdr:from>
    <xdr:to>
      <xdr:col>20</xdr:col>
      <xdr:colOff>38100</xdr:colOff>
      <xdr:row>95</xdr:row>
      <xdr:rowOff>36881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28008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54724</xdr:rowOff>
    </xdr:from>
    <xdr:to>
      <xdr:col>15</xdr:col>
      <xdr:colOff>101600</xdr:colOff>
      <xdr:row>95</xdr:row>
      <xdr:rowOff>156324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3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92672</xdr:rowOff>
    </xdr:from>
    <xdr:to>
      <xdr:col>10</xdr:col>
      <xdr:colOff>165100</xdr:colOff>
      <xdr:row>97</xdr:row>
      <xdr:rowOff>22822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9310</xdr:rowOff>
    </xdr:from>
    <xdr:to>
      <xdr:col>6</xdr:col>
      <xdr:colOff>38100</xdr:colOff>
      <xdr:row>97</xdr:row>
      <xdr:rowOff>110910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102037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15113</xdr:rowOff>
    </xdr:from>
    <xdr:to>
      <xdr:col>55</xdr:col>
      <xdr:colOff>0</xdr:colOff>
      <xdr:row>39</xdr:row>
      <xdr:rowOff>15494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0166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13589</xdr:rowOff>
    </xdr:from>
    <xdr:to>
      <xdr:col>50</xdr:col>
      <xdr:colOff>114300</xdr:colOff>
      <xdr:row>39</xdr:row>
      <xdr:rowOff>15494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0013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13208</xdr:rowOff>
    </xdr:from>
    <xdr:to>
      <xdr:col>45</xdr:col>
      <xdr:colOff>177800</xdr:colOff>
      <xdr:row>39</xdr:row>
      <xdr:rowOff>13589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9975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12827</xdr:rowOff>
    </xdr:from>
    <xdr:to>
      <xdr:col>41</xdr:col>
      <xdr:colOff>50800</xdr:colOff>
      <xdr:row>39</xdr:row>
      <xdr:rowOff>13208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993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135763</xdr:rowOff>
    </xdr:from>
    <xdr:to>
      <xdr:col>55</xdr:col>
      <xdr:colOff>50800</xdr:colOff>
      <xdr:row>39</xdr:row>
      <xdr:rowOff>65913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50690</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65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136144</xdr:rowOff>
    </xdr:from>
    <xdr:to>
      <xdr:col>50</xdr:col>
      <xdr:colOff>165100</xdr:colOff>
      <xdr:row>39</xdr:row>
      <xdr:rowOff>66294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57421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4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134239</xdr:rowOff>
    </xdr:from>
    <xdr:to>
      <xdr:col>46</xdr:col>
      <xdr:colOff>38100</xdr:colOff>
      <xdr:row>39</xdr:row>
      <xdr:rowOff>64389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55516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42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133858</xdr:rowOff>
    </xdr:from>
    <xdr:to>
      <xdr:col>41</xdr:col>
      <xdr:colOff>101600</xdr:colOff>
      <xdr:row>39</xdr:row>
      <xdr:rowOff>64008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55135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41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133477</xdr:rowOff>
    </xdr:from>
    <xdr:to>
      <xdr:col>36</xdr:col>
      <xdr:colOff>165100</xdr:colOff>
      <xdr:row>39</xdr:row>
      <xdr:rowOff>63627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54754</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41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143072</xdr:rowOff>
    </xdr:from>
    <xdr:to>
      <xdr:col>55</xdr:col>
      <xdr:colOff>0</xdr:colOff>
      <xdr:row>57</xdr:row>
      <xdr:rowOff>143129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15722"/>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143129</xdr:rowOff>
    </xdr:from>
    <xdr:to>
      <xdr:col>50</xdr:col>
      <xdr:colOff>114300</xdr:colOff>
      <xdr:row>57</xdr:row>
      <xdr:rowOff>152102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15779"/>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152102</xdr:rowOff>
    </xdr:from>
    <xdr:to>
      <xdr:col>45</xdr:col>
      <xdr:colOff>177800</xdr:colOff>
      <xdr:row>58</xdr:row>
      <xdr:rowOff>17323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24752"/>
          <a:ext cx="88900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17323</xdr:rowOff>
    </xdr:from>
    <xdr:to>
      <xdr:col>41</xdr:col>
      <xdr:colOff>50800</xdr:colOff>
      <xdr:row>58</xdr:row>
      <xdr:rowOff>61900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6142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92272</xdr:rowOff>
    </xdr:from>
    <xdr:to>
      <xdr:col>55</xdr:col>
      <xdr:colOff>50800</xdr:colOff>
      <xdr:row>58</xdr:row>
      <xdr:rowOff>22422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70699</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92329</xdr:rowOff>
    </xdr:from>
    <xdr:to>
      <xdr:col>50</xdr:col>
      <xdr:colOff>165100</xdr:colOff>
      <xdr:row>58</xdr:row>
      <xdr:rowOff>22479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13606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101302</xdr:rowOff>
    </xdr:from>
    <xdr:to>
      <xdr:col>46</xdr:col>
      <xdr:colOff>38100</xdr:colOff>
      <xdr:row>58</xdr:row>
      <xdr:rowOff>31452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22579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137973</xdr:rowOff>
    </xdr:from>
    <xdr:to>
      <xdr:col>41</xdr:col>
      <xdr:colOff>101600</xdr:colOff>
      <xdr:row>58</xdr:row>
      <xdr:rowOff>68123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59250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0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11100</xdr:rowOff>
    </xdr:from>
    <xdr:to>
      <xdr:col>36</xdr:col>
      <xdr:colOff>165100</xdr:colOff>
      <xdr:row>58</xdr:row>
      <xdr:rowOff>112700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103827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79646</xdr:rowOff>
    </xdr:from>
    <xdr:to>
      <xdr:col>55</xdr:col>
      <xdr:colOff>0</xdr:colOff>
      <xdr:row>77</xdr:row>
      <xdr:rowOff>106576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81296"/>
          <a:ext cx="838200" cy="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79646</xdr:rowOff>
    </xdr:from>
    <xdr:to>
      <xdr:col>50</xdr:col>
      <xdr:colOff>114300</xdr:colOff>
      <xdr:row>77</xdr:row>
      <xdr:rowOff>113708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81296"/>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31321</xdr:rowOff>
    </xdr:from>
    <xdr:to>
      <xdr:col>45</xdr:col>
      <xdr:colOff>177800</xdr:colOff>
      <xdr:row>77</xdr:row>
      <xdr:rowOff>113708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32971"/>
          <a:ext cx="8890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31321</xdr:rowOff>
    </xdr:from>
    <xdr:to>
      <xdr:col>41</xdr:col>
      <xdr:colOff>50800</xdr:colOff>
      <xdr:row>77</xdr:row>
      <xdr:rowOff>141574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32971"/>
          <a:ext cx="889000" cy="1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55776</xdr:rowOff>
    </xdr:from>
    <xdr:to>
      <xdr:col>55</xdr:col>
      <xdr:colOff>50800</xdr:colOff>
      <xdr:row>77</xdr:row>
      <xdr:rowOff>157376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34203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28846</xdr:rowOff>
    </xdr:from>
    <xdr:to>
      <xdr:col>50</xdr:col>
      <xdr:colOff>165100</xdr:colOff>
      <xdr:row>77</xdr:row>
      <xdr:rowOff>130446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121573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32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62908</xdr:rowOff>
    </xdr:from>
    <xdr:to>
      <xdr:col>46</xdr:col>
      <xdr:colOff>38100</xdr:colOff>
      <xdr:row>77</xdr:row>
      <xdr:rowOff>164508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155635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5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151971</xdr:rowOff>
    </xdr:from>
    <xdr:to>
      <xdr:col>41</xdr:col>
      <xdr:colOff>101600</xdr:colOff>
      <xdr:row>77</xdr:row>
      <xdr:rowOff>82121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73248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90774</xdr:rowOff>
    </xdr:from>
    <xdr:to>
      <xdr:col>36</xdr:col>
      <xdr:colOff>165100</xdr:colOff>
      <xdr:row>78</xdr:row>
      <xdr:rowOff>20924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9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12051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8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105296</xdr:rowOff>
    </xdr:from>
    <xdr:to>
      <xdr:col>55</xdr:col>
      <xdr:colOff>0</xdr:colOff>
      <xdr:row>95</xdr:row>
      <xdr:rowOff>136100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393046"/>
          <a:ext cx="8382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105296</xdr:rowOff>
    </xdr:from>
    <xdr:to>
      <xdr:col>50</xdr:col>
      <xdr:colOff>114300</xdr:colOff>
      <xdr:row>96</xdr:row>
      <xdr:rowOff>73501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93046"/>
          <a:ext cx="889000" cy="13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73501</xdr:rowOff>
    </xdr:from>
    <xdr:to>
      <xdr:col>45</xdr:col>
      <xdr:colOff>177800</xdr:colOff>
      <xdr:row>96</xdr:row>
      <xdr:rowOff>144311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32701"/>
          <a:ext cx="889000" cy="7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68911</xdr:rowOff>
    </xdr:from>
    <xdr:to>
      <xdr:col>41</xdr:col>
      <xdr:colOff>50800</xdr:colOff>
      <xdr:row>96</xdr:row>
      <xdr:rowOff>144311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28111"/>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85300</xdr:rowOff>
    </xdr:from>
    <xdr:to>
      <xdr:col>55</xdr:col>
      <xdr:colOff>50800</xdr:colOff>
      <xdr:row>96</xdr:row>
      <xdr:rowOff>15450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108177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54496</xdr:rowOff>
    </xdr:from>
    <xdr:to>
      <xdr:col>50</xdr:col>
      <xdr:colOff>165100</xdr:colOff>
      <xdr:row>95</xdr:row>
      <xdr:rowOff>156096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1173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22701</xdr:rowOff>
    </xdr:from>
    <xdr:to>
      <xdr:col>46</xdr:col>
      <xdr:colOff>38100</xdr:colOff>
      <xdr:row>96</xdr:row>
      <xdr:rowOff>124301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140828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93511</xdr:rowOff>
    </xdr:from>
    <xdr:to>
      <xdr:col>41</xdr:col>
      <xdr:colOff>101600</xdr:colOff>
      <xdr:row>97</xdr:row>
      <xdr:rowOff>23661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40188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18111</xdr:rowOff>
    </xdr:from>
    <xdr:to>
      <xdr:col>36</xdr:col>
      <xdr:colOff>165100</xdr:colOff>
      <xdr:row>96</xdr:row>
      <xdr:rowOff>119711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136238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127767</xdr:rowOff>
    </xdr:from>
    <xdr:to>
      <xdr:col>85</xdr:col>
      <xdr:colOff>127000</xdr:colOff>
      <xdr:row>35</xdr:row>
      <xdr:rowOff>140843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28517"/>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140843</xdr:rowOff>
    </xdr:from>
    <xdr:to>
      <xdr:col>81</xdr:col>
      <xdr:colOff>50800</xdr:colOff>
      <xdr:row>35</xdr:row>
      <xdr:rowOff>152867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41593"/>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103536</xdr:rowOff>
    </xdr:from>
    <xdr:to>
      <xdr:col>76</xdr:col>
      <xdr:colOff>114300</xdr:colOff>
      <xdr:row>35</xdr:row>
      <xdr:rowOff>152867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418486"/>
          <a:ext cx="889000" cy="7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103536</xdr:rowOff>
    </xdr:from>
    <xdr:to>
      <xdr:col>71</xdr:col>
      <xdr:colOff>177800</xdr:colOff>
      <xdr:row>35</xdr:row>
      <xdr:rowOff>152822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418486"/>
          <a:ext cx="889000" cy="7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76967</xdr:rowOff>
    </xdr:from>
    <xdr:to>
      <xdr:col>85</xdr:col>
      <xdr:colOff>177800</xdr:colOff>
      <xdr:row>36</xdr:row>
      <xdr:rowOff>7117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99844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90043</xdr:rowOff>
    </xdr:from>
    <xdr:to>
      <xdr:col>81</xdr:col>
      <xdr:colOff>101600</xdr:colOff>
      <xdr:row>36</xdr:row>
      <xdr:rowOff>20193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36720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102067</xdr:rowOff>
    </xdr:from>
    <xdr:to>
      <xdr:col>76</xdr:col>
      <xdr:colOff>165100</xdr:colOff>
      <xdr:row>36</xdr:row>
      <xdr:rowOff>32217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48744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87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52736</xdr:rowOff>
    </xdr:from>
    <xdr:to>
      <xdr:col>72</xdr:col>
      <xdr:colOff>38100</xdr:colOff>
      <xdr:row>31</xdr:row>
      <xdr:rowOff>154336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3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170863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14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102022</xdr:rowOff>
    </xdr:from>
    <xdr:to>
      <xdr:col>67</xdr:col>
      <xdr:colOff>101600</xdr:colOff>
      <xdr:row>36</xdr:row>
      <xdr:rowOff>32172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0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48699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140206</xdr:rowOff>
    </xdr:from>
    <xdr:to>
      <xdr:col>85</xdr:col>
      <xdr:colOff>127000</xdr:colOff>
      <xdr:row>53</xdr:row>
      <xdr:rowOff>55052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541256"/>
          <a:ext cx="838200" cy="60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140206</xdr:rowOff>
    </xdr:from>
    <xdr:to>
      <xdr:col>81</xdr:col>
      <xdr:colOff>50800</xdr:colOff>
      <xdr:row>51</xdr:row>
      <xdr:rowOff>93311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541256"/>
          <a:ext cx="889000" cy="29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93311</xdr:rowOff>
    </xdr:from>
    <xdr:to>
      <xdr:col>76</xdr:col>
      <xdr:colOff>114300</xdr:colOff>
      <xdr:row>52</xdr:row>
      <xdr:rowOff>83269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837261"/>
          <a:ext cx="889000" cy="1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83269</xdr:rowOff>
    </xdr:from>
    <xdr:to>
      <xdr:col>71</xdr:col>
      <xdr:colOff>177800</xdr:colOff>
      <xdr:row>56</xdr:row>
      <xdr:rowOff>30527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8998669"/>
          <a:ext cx="889000" cy="6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4252</xdr:rowOff>
    </xdr:from>
    <xdr:to>
      <xdr:col>85</xdr:col>
      <xdr:colOff>177800</xdr:colOff>
      <xdr:row>53</xdr:row>
      <xdr:rowOff>105852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0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27129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9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89406</xdr:rowOff>
    </xdr:from>
    <xdr:to>
      <xdr:col>81</xdr:col>
      <xdr:colOff>101600</xdr:colOff>
      <xdr:row>50</xdr:row>
      <xdr:rowOff>19556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4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36083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26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42511</xdr:rowOff>
    </xdr:from>
    <xdr:to>
      <xdr:col>76</xdr:col>
      <xdr:colOff>165100</xdr:colOff>
      <xdr:row>51</xdr:row>
      <xdr:rowOff>144111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7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160638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856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32469</xdr:rowOff>
    </xdr:from>
    <xdr:to>
      <xdr:col>72</xdr:col>
      <xdr:colOff>38100</xdr:colOff>
      <xdr:row>52</xdr:row>
      <xdr:rowOff>134069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89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150596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72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151177</xdr:rowOff>
    </xdr:from>
    <xdr:to>
      <xdr:col>67</xdr:col>
      <xdr:colOff>101600</xdr:colOff>
      <xdr:row>56</xdr:row>
      <xdr:rowOff>81327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8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97854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5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94306</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38856"/>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94306</xdr:rowOff>
    </xdr:from>
    <xdr:to>
      <xdr:col>81</xdr:col>
      <xdr:colOff>50800</xdr:colOff>
      <xdr:row>79</xdr:row>
      <xdr:rowOff>98242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38856"/>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98242</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42792"/>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43506</xdr:rowOff>
    </xdr:from>
    <xdr:to>
      <xdr:col>81</xdr:col>
      <xdr:colOff>101600</xdr:colOff>
      <xdr:row>79</xdr:row>
      <xdr:rowOff>145106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136233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47442</xdr:rowOff>
    </xdr:from>
    <xdr:to>
      <xdr:col>76</xdr:col>
      <xdr:colOff>165100</xdr:colOff>
      <xdr:row>79</xdr:row>
      <xdr:rowOff>149042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140169</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84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16484</xdr:rowOff>
    </xdr:from>
    <xdr:to>
      <xdr:col>85</xdr:col>
      <xdr:colOff>127000</xdr:colOff>
      <xdr:row>94</xdr:row>
      <xdr:rowOff>43307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132784"/>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43307</xdr:rowOff>
    </xdr:from>
    <xdr:to>
      <xdr:col>81</xdr:col>
      <xdr:colOff>50800</xdr:colOff>
      <xdr:row>94</xdr:row>
      <xdr:rowOff>79921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159607"/>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79921</xdr:rowOff>
    </xdr:from>
    <xdr:to>
      <xdr:col>76</xdr:col>
      <xdr:colOff>114300</xdr:colOff>
      <xdr:row>94</xdr:row>
      <xdr:rowOff>163207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96221"/>
          <a:ext cx="8890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163207</xdr:rowOff>
    </xdr:from>
    <xdr:to>
      <xdr:col>71</xdr:col>
      <xdr:colOff>177800</xdr:colOff>
      <xdr:row>95</xdr:row>
      <xdr:rowOff>521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79507"/>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137134</xdr:rowOff>
    </xdr:from>
    <xdr:to>
      <xdr:col>85</xdr:col>
      <xdr:colOff>177800</xdr:colOff>
      <xdr:row>94</xdr:row>
      <xdr:rowOff>67284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0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160011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3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163957</xdr:rowOff>
    </xdr:from>
    <xdr:to>
      <xdr:col>81</xdr:col>
      <xdr:colOff>101600</xdr:colOff>
      <xdr:row>94</xdr:row>
      <xdr:rowOff>94107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110634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29121</xdr:rowOff>
    </xdr:from>
    <xdr:to>
      <xdr:col>76</xdr:col>
      <xdr:colOff>165100</xdr:colOff>
      <xdr:row>94</xdr:row>
      <xdr:rowOff>130721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147248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2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112407</xdr:rowOff>
    </xdr:from>
    <xdr:to>
      <xdr:col>72</xdr:col>
      <xdr:colOff>38100</xdr:colOff>
      <xdr:row>95</xdr:row>
      <xdr:rowOff>42557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59084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121171</xdr:rowOff>
    </xdr:from>
    <xdr:to>
      <xdr:col>67</xdr:col>
      <xdr:colOff>101600</xdr:colOff>
      <xdr:row>95</xdr:row>
      <xdr:rowOff>51321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67848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0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81,262</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25,103</a:t>
          </a:r>
          <a:r>
            <a:rPr kumimoji="1" lang="ja-JP" altLang="en-US" sz="1300">
              <a:latin typeface="ＭＳ Ｐゴシック" panose="020B0600070205080204" pitchFamily="50" charset="-128"/>
              <a:ea typeface="ＭＳ Ｐゴシック" panose="020B0600070205080204" pitchFamily="50" charset="-128"/>
            </a:rPr>
            <a:t>円増加した要因は、庁舎等リニューアル事業、デジタル化推進事業、地方創生事業である地域資源を活かした多様な人材による共創型課題解決プロジェクトの増によるものである。衛生費は、住民一人当たり</a:t>
          </a:r>
          <a:r>
            <a:rPr kumimoji="1" lang="en-US" altLang="ja-JP" sz="1300">
              <a:latin typeface="ＭＳ Ｐゴシック" panose="020B0600070205080204" pitchFamily="50" charset="-128"/>
              <a:ea typeface="ＭＳ Ｐゴシック" panose="020B0600070205080204" pitchFamily="50" charset="-128"/>
            </a:rPr>
            <a:t>37,486</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2,046</a:t>
          </a:r>
          <a:r>
            <a:rPr kumimoji="1" lang="ja-JP" altLang="en-US" sz="1300">
              <a:latin typeface="ＭＳ Ｐゴシック" panose="020B0600070205080204" pitchFamily="50" charset="-128"/>
              <a:ea typeface="ＭＳ Ｐゴシック" panose="020B0600070205080204" pitchFamily="50" charset="-128"/>
            </a:rPr>
            <a:t>円減少した要因は、新型コロナウイルス感染症ワクチン接種事業の減によるものである。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8,949</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1,178</a:t>
          </a:r>
          <a:r>
            <a:rPr kumimoji="1" lang="ja-JP" altLang="en-US" sz="1300">
              <a:latin typeface="ＭＳ Ｐゴシック" panose="020B0600070205080204" pitchFamily="50" charset="-128"/>
              <a:ea typeface="ＭＳ Ｐゴシック" panose="020B0600070205080204" pitchFamily="50" charset="-128"/>
            </a:rPr>
            <a:t>円減少し、類似団体内平均値の</a:t>
          </a:r>
          <a:r>
            <a:rPr kumimoji="1" lang="en-US" altLang="ja-JP" sz="1300">
              <a:latin typeface="ＭＳ Ｐゴシック" panose="020B0600070205080204" pitchFamily="50" charset="-128"/>
              <a:ea typeface="ＭＳ Ｐゴシック" panose="020B0600070205080204" pitchFamily="50" charset="-128"/>
            </a:rPr>
            <a:t>15,918</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6,969</a:t>
          </a:r>
          <a:r>
            <a:rPr kumimoji="1" lang="ja-JP" altLang="en-US" sz="1300">
              <a:latin typeface="ＭＳ Ｐゴシック" panose="020B0600070205080204" pitchFamily="50" charset="-128"/>
              <a:ea typeface="ＭＳ Ｐゴシック" panose="020B0600070205080204" pitchFamily="50" charset="-128"/>
            </a:rPr>
            <a:t>円低い状況である。前年度より低くなった主な要因は小規模企業者への支援事業やキャッシュレス決済ポイント還元事業の減によるものである。土木費は、住民一人当たり</a:t>
          </a:r>
          <a:r>
            <a:rPr kumimoji="1" lang="en-US" altLang="ja-JP" sz="1300">
              <a:latin typeface="ＭＳ Ｐゴシック" panose="020B0600070205080204" pitchFamily="50" charset="-128"/>
              <a:ea typeface="ＭＳ Ｐゴシック" panose="020B0600070205080204" pitchFamily="50" charset="-128"/>
            </a:rPr>
            <a:t>51,189</a:t>
          </a:r>
          <a:r>
            <a:rPr kumimoji="1" lang="ja-JP" altLang="en-US" sz="1300">
              <a:latin typeface="ＭＳ Ｐゴシック" panose="020B0600070205080204" pitchFamily="50" charset="-128"/>
              <a:ea typeface="ＭＳ Ｐゴシック" panose="020B0600070205080204" pitchFamily="50" charset="-128"/>
            </a:rPr>
            <a:t>円であり、類似団体内平均値の</a:t>
          </a:r>
          <a:r>
            <a:rPr kumimoji="1" lang="en-US" altLang="ja-JP" sz="1300">
              <a:latin typeface="ＭＳ Ｐゴシック" panose="020B0600070205080204" pitchFamily="50" charset="-128"/>
              <a:ea typeface="ＭＳ Ｐゴシック" panose="020B0600070205080204" pitchFamily="50" charset="-128"/>
            </a:rPr>
            <a:t>43,432</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7,757</a:t>
          </a:r>
          <a:r>
            <a:rPr kumimoji="1" lang="ja-JP" altLang="en-US" sz="1300">
              <a:latin typeface="ＭＳ Ｐゴシック" panose="020B0600070205080204" pitchFamily="50" charset="-128"/>
              <a:ea typeface="ＭＳ Ｐゴシック" panose="020B0600070205080204" pitchFamily="50" charset="-128"/>
            </a:rPr>
            <a:t>円高い状況となった。主な要因は町道愛知川栗田線道路改良事業や道路維持補修事業によるものである。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85,684</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36,785</a:t>
          </a:r>
          <a:r>
            <a:rPr kumimoji="1" lang="ja-JP" altLang="en-US" sz="1300">
              <a:latin typeface="ＭＳ Ｐゴシック" panose="020B0600070205080204" pitchFamily="50" charset="-128"/>
              <a:ea typeface="ＭＳ Ｐゴシック" panose="020B0600070205080204" pitchFamily="50" charset="-128"/>
            </a:rPr>
            <a:t>円減少した要因は、愛知中学校大規模増改築事業の完了によるものである。公債費は住民一人当たり</a:t>
          </a:r>
          <a:r>
            <a:rPr kumimoji="1" lang="en-US" altLang="ja-JP" sz="1300">
              <a:latin typeface="ＭＳ Ｐゴシック" panose="020B0600070205080204" pitchFamily="50" charset="-128"/>
              <a:ea typeface="ＭＳ Ｐゴシック" panose="020B0600070205080204" pitchFamily="50" charset="-128"/>
            </a:rPr>
            <a:t>46,468</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1,408</a:t>
          </a:r>
          <a:r>
            <a:rPr kumimoji="1" lang="ja-JP" altLang="en-US" sz="1300">
              <a:latin typeface="ＭＳ Ｐゴシック" panose="020B0600070205080204" pitchFamily="50" charset="-128"/>
              <a:ea typeface="ＭＳ Ｐゴシック" panose="020B0600070205080204" pitchFamily="50" charset="-128"/>
            </a:rPr>
            <a:t>円増加し、類似団体内平均値の</a:t>
          </a:r>
          <a:r>
            <a:rPr kumimoji="1" lang="en-US" altLang="ja-JP" sz="1300">
              <a:latin typeface="ＭＳ Ｐゴシック" panose="020B0600070205080204" pitchFamily="50" charset="-128"/>
              <a:ea typeface="ＭＳ Ｐゴシック" panose="020B0600070205080204" pitchFamily="50" charset="-128"/>
            </a:rPr>
            <a:t>34,942</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11,526</a:t>
          </a:r>
          <a:r>
            <a:rPr kumimoji="1" lang="ja-JP" altLang="en-US" sz="1300">
              <a:latin typeface="ＭＳ Ｐゴシック" panose="020B0600070205080204" pitchFamily="50" charset="-128"/>
              <a:ea typeface="ＭＳ Ｐゴシック" panose="020B0600070205080204" pitchFamily="50" charset="-128"/>
            </a:rPr>
            <a:t>円高い状況である。前年度より高くなった主な要因は臨時財政対策債、地方道路等整備事業債、公共事業等債、学校教育施設等整備事業債の償還開始等によるものである。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年度は個人所得割の増による標準税収入額の増加、再算定による普通交付税の増加、臨時財政対策債の減少による標準財政規模の増加と財政調整基金の残高の減少により、標準財政規模比が前年度から</a:t>
          </a:r>
          <a:r>
            <a:rPr kumimoji="1" lang="en-US" altLang="ja-JP" sz="1050">
              <a:latin typeface="ＭＳ ゴシック" pitchFamily="49" charset="-128"/>
              <a:ea typeface="ＭＳ ゴシック" pitchFamily="49" charset="-128"/>
            </a:rPr>
            <a:t>4.02</a:t>
          </a:r>
          <a:r>
            <a:rPr kumimoji="1" lang="ja-JP" altLang="en-US" sz="1050">
              <a:latin typeface="ＭＳ ゴシック" pitchFamily="49" charset="-128"/>
              <a:ea typeface="ＭＳ ゴシック" pitchFamily="49" charset="-128"/>
            </a:rPr>
            <a:t>ポイント減少した。依然として高い比率をキープしており、現在の状況は良好である。実質収支額の減少および実質単年度収支の赤字の要因は臨時財政対策債の減少と庁舎等リニューアル事業によるものである。また、今後の見込みとして、経常一般財源が減少する見込みであり、また、公共施設の維持保全や最適配置に費用がかかるため、それに対し財政調整基金の取崩しが必要となる。財政調整基金の残高は、標準財政規模の</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％程度となるように努め、そのために具体的な取組を行い、歳出削減に努める必要がある。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下水道事業会計ともに黒字である。しかし、一般会計からの基準外繰出金があるため、各特別会計、下水道事業会計においては、適正な受益者負担の原則のもと、基準外繰出金を抑制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下水道事業会計は令和元年度から地方公営企業法適用に移行し企業会計としていることから、地方公営企業として、その事業に伴う収入によってその経費を賄い、自立性をもって事業を継続していく独立採算制の原則のもと、現在、法非適用で策定した経営戦略を改定し、下水道使用料の改定を検討することで、基準外繰出金を出来る限り減少させ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実質公債費比率の分子は令和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年度で</a:t>
          </a:r>
          <a:r>
            <a:rPr kumimoji="1" lang="en-US" altLang="ja-JP" sz="1300">
              <a:latin typeface="ＭＳ ゴシック" pitchFamily="49" charset="-128"/>
              <a:ea typeface="ＭＳ ゴシック" pitchFamily="49" charset="-128"/>
            </a:rPr>
            <a:t>310</a:t>
          </a:r>
          <a:r>
            <a:rPr kumimoji="1" lang="ja-JP" altLang="en-US" sz="1300">
              <a:latin typeface="ＭＳ ゴシック" pitchFamily="49" charset="-128"/>
              <a:ea typeface="ＭＳ ゴシック" pitchFamily="49" charset="-128"/>
            </a:rPr>
            <a:t>百万円となり、前年度と比較すると</a:t>
          </a:r>
          <a:r>
            <a:rPr kumimoji="1" lang="en-US" altLang="ja-JP" sz="1300">
              <a:latin typeface="ＭＳ ゴシック" pitchFamily="49" charset="-128"/>
              <a:ea typeface="ＭＳ ゴシック" pitchFamily="49" charset="-128"/>
            </a:rPr>
            <a:t>43</a:t>
          </a:r>
          <a:r>
            <a:rPr kumimoji="1" lang="ja-JP" altLang="en-US" sz="1300">
              <a:latin typeface="ＭＳ ゴシック" pitchFamily="49" charset="-128"/>
              <a:ea typeface="ＭＳ ゴシック" pitchFamily="49" charset="-128"/>
            </a:rPr>
            <a:t>百万円の増加となった。要因としては、地方債の償還開始による元利償還金の増により、公債費等で負担した一般財源額が増加したことによるものである。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合併特例債を活用した建設事業、学校教育施設等整備事業債を活用した学校施設の建設事業、公共事業等債や地方道路等整備事業債を活用した道路事業の元金償還が開始することで、実質公債費比率が上昇し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よって、今後はこれまで以上に公債費の適正化に努める必要がある。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満期一括償還地方債の発行はなし。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建設事業の繰越により、地方債現在高は減少したものの、充当可能基金や基準財政需要額算入見込額の減少により、将来負担額（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）が充当可能財源等（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）を上回っている。前年度と比較して将来負担比率の分子は、財源不足により、財政調整基金を取崩したことや特定目的基金を取崩したことで充当可能基金が減少したことにより増加した。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地方債現在高については、これまでほとんどが基準財政需要額に算入される合併特例債や臨時財政対策債であったため、抑制を図れてきたが、愛知中学校大規模増改築事業に合併特例債を活用したことで、発行可能額はごくわずかとなったことから、今後も今までと同水準の建設事業を実施すれば、悪化していくことは必至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歳入の一般財源が減少することや公共施設の維持保全や最適配置に費用がかかることにより、充当可能基金の取崩しが発生することが予想されていることから、今までと同水準を維持していくことは非常に困難であると考え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今後の取組として、地方債の現在高を減少させるために真に必要な建設事業の見極めを行い、新規発行額が償還額を超えないように抑制することが必要と考えている。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滋賀県愛荘町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・財政調整基金および減債基金：令和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年度は個人町民税、固定資産税の増により、町税は増加したものの、臨時財政対策債の減により一般財源が減少したことや、庁舎等リニューアル事業等の支出の増加に伴い、財政調整基金を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百万円取崩したため減少した。減債基金は普通交付税の再算定による臨時財政対策債償還基金費の積立てを行ったため増加した。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・その他特定目的基金：合併振興基金については、新町まちづくり計画に基づくソフト事業の財源とするため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百万円取崩したことにより減少した。教育振興基金については、幼小中施設改修事業や給食管理運営事業の財源とするため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上記に伴い、基金全体として、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今後は、経常一般財源が減少する見込みであり、決算余剰金が発生しない見込みであるため、基本的には基金積立ては利子収入のみとなる。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また、取崩しについては、以下の各基金に記載のとおりである。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・合併振興基金：新町まちづくり計画に基づくソフト事業に充当するもの。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・教育振興基金：教育の振興を図るため、幼稚園、小学校、中学校等の教育施設の改修、維持補修等に充当するもの。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・合併振興基金：新町まちづくり計画に基づくソフト事業である給食管理運営事業、中山道愛知川宿活性化事業、湖東三山館管理事業の財源とするため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・教育振興基金：幼小中施設改修事業や給食管理運営事業の財源とするため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・合併振興基金：財政調整基金の状況も踏まえ、経常一般財源の減少分を補てんするため、新町まちづくり計画に基づくソフト事業の経常経費の財源とする。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地域基盤づくり推進基金、防災基金等その他の特定目的基金：地方債を活用しても、交付税措置の無い普通建設事業の財源とすることや、地方債が活用できない臨時で実施するソフト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個人町民税、固定資産税の増により、町税は増加したものの、臨時財政対策債の減により一般財源が減少したことや、庁舎等リニューアル事業等の支出の増加に伴い、財政調整基金を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今後は、経常一般財源が減少する見込みであるため、その減収分を補てんすることを目的に基金の取崩しを行う。基金残高は、標準財政規模の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％程度となるよう、公共施設の最適配置や事務事業の見直しなどの取組により、行財政基盤の強化に努める。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普通交付税の再算定により、臨時財政対策債償還基金費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千円の積立てを行ったことで増加した。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庁舎等リニューアル事業、学校施設改修事業、町道愛知川栗田線道路改良事業などのハード整備を行っており地方債残高は増加傾向である。減債基金は地方債の適正な管理のため積立ている基金であるが、今後は、経常一般財源が減少する見込みであり、決算余剰金が発生しない見込みであるため、基金に積み立てることは困難である。よって、減債基金を活用し繰上償還を実施することは難しいことから、これまでと同様に公共事業の見極めによる地方債の過剰な新規発行を抑制するとともに、地方債を発行する場合においても交付税措置のある有利な地方債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10892532</v>
      </c>
      <c r="BO4" s="371"/>
      <c r="BP4" s="371"/>
      <c r="BQ4" s="371"/>
      <c r="BR4" s="371"/>
      <c r="BS4" s="371"/>
      <c r="BT4" s="371"/>
      <c r="BU4" s="372"/>
      <c r="BV4" s="370">
        <v>11639074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2.2000000000000002</v>
      </c>
      <c r="CU4" s="377"/>
      <c r="CV4" s="377"/>
      <c r="CW4" s="377"/>
      <c r="CX4" s="377"/>
      <c r="CY4" s="377"/>
      <c r="CZ4" s="377"/>
      <c r="DA4" s="378"/>
      <c r="DB4" s="376">
        <v>7.4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10684106</v>
      </c>
      <c r="BO5" s="408"/>
      <c r="BP5" s="408"/>
      <c r="BQ5" s="408"/>
      <c r="BR5" s="408"/>
      <c r="BS5" s="408"/>
      <c r="BT5" s="408"/>
      <c r="BU5" s="409"/>
      <c r="BV5" s="407">
        <v>11038948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95.4</v>
      </c>
      <c r="CU5" s="405"/>
      <c r="CV5" s="405"/>
      <c r="CW5" s="405"/>
      <c r="CX5" s="405"/>
      <c r="CY5" s="405"/>
      <c r="CZ5" s="405"/>
      <c r="DA5" s="406"/>
      <c r="DB5" s="404">
        <v>93.1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208426</v>
      </c>
      <c r="BO6" s="408"/>
      <c r="BP6" s="408"/>
      <c r="BQ6" s="408"/>
      <c r="BR6" s="408"/>
      <c r="BS6" s="408"/>
      <c r="BT6" s="408"/>
      <c r="BU6" s="409"/>
      <c r="BV6" s="407">
        <v>600126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96.2</v>
      </c>
      <c r="CU6" s="445"/>
      <c r="CV6" s="445"/>
      <c r="CW6" s="445"/>
      <c r="CX6" s="445"/>
      <c r="CY6" s="445"/>
      <c r="CZ6" s="445"/>
      <c r="DA6" s="446"/>
      <c r="DB6" s="444">
        <v>94.8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70247</v>
      </c>
      <c r="BO7" s="408"/>
      <c r="BP7" s="408"/>
      <c r="BQ7" s="408"/>
      <c r="BR7" s="408"/>
      <c r="BS7" s="408"/>
      <c r="BT7" s="408"/>
      <c r="BU7" s="409"/>
      <c r="BV7" s="407">
        <v>150089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6178648</v>
      </c>
      <c r="CU7" s="408"/>
      <c r="CV7" s="408"/>
      <c r="CW7" s="408"/>
      <c r="CX7" s="408"/>
      <c r="CY7" s="408"/>
      <c r="CZ7" s="408"/>
      <c r="DA7" s="409"/>
      <c r="DB7" s="407">
        <v>6048510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138179</v>
      </c>
      <c r="BO8" s="408"/>
      <c r="BP8" s="408"/>
      <c r="BQ8" s="408"/>
      <c r="BR8" s="408"/>
      <c r="BS8" s="408"/>
      <c r="BT8" s="408"/>
      <c r="BU8" s="409"/>
      <c r="BV8" s="407">
        <v>450037</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0.56000000000000005</v>
      </c>
      <c r="CU8" s="448"/>
      <c r="CV8" s="448"/>
      <c r="CW8" s="448"/>
      <c r="CX8" s="448"/>
      <c r="CY8" s="448"/>
      <c r="CZ8" s="448"/>
      <c r="DA8" s="449"/>
      <c r="DB8" s="447">
        <v>0.56999999999999995</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20893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-311858</v>
      </c>
      <c r="BO9" s="408"/>
      <c r="BP9" s="408"/>
      <c r="BQ9" s="408"/>
      <c r="BR9" s="408"/>
      <c r="BS9" s="408"/>
      <c r="BT9" s="408"/>
      <c r="BU9" s="409"/>
      <c r="BV9" s="407">
        <v>-49180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12.8</v>
      </c>
      <c r="CU9" s="405"/>
      <c r="CV9" s="405"/>
      <c r="CW9" s="405"/>
      <c r="CX9" s="405"/>
      <c r="CY9" s="405"/>
      <c r="CZ9" s="405"/>
      <c r="DA9" s="406"/>
      <c r="DB9" s="404">
        <v>12.7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20778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382</v>
      </c>
      <c r="BO10" s="408"/>
      <c r="BP10" s="408"/>
      <c r="BQ10" s="408"/>
      <c r="BR10" s="408"/>
      <c r="BS10" s="408"/>
      <c r="BT10" s="408"/>
      <c r="BU10" s="409"/>
      <c r="BV10" s="407">
        <v>560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21194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200000</v>
      </c>
      <c r="BO12" s="408"/>
      <c r="BP12" s="408"/>
      <c r="BQ12" s="408"/>
      <c r="BR12" s="408"/>
      <c r="BS12" s="408"/>
      <c r="BT12" s="408"/>
      <c r="BU12" s="409"/>
      <c r="BV12" s="407">
        <v>95000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20062</v>
      </c>
      <c r="S13" s="492"/>
      <c r="T13" s="492"/>
      <c r="U13" s="492"/>
      <c r="V13" s="493"/>
      <c r="W13" s="423" t="s">
        <v>131</v>
      </c>
      <c r="X13" s="424"/>
      <c r="Y13" s="424"/>
      <c r="Z13" s="424"/>
      <c r="AA13" s="424"/>
      <c r="AB13" s="414"/>
      <c r="AC13" s="458">
        <v>230</v>
      </c>
      <c r="AD13" s="459"/>
      <c r="AE13" s="459"/>
      <c r="AF13" s="459"/>
      <c r="AG13" s="501"/>
      <c r="AH13" s="458">
        <v>332</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-511476</v>
      </c>
      <c r="BO13" s="408"/>
      <c r="BP13" s="408"/>
      <c r="BQ13" s="408"/>
      <c r="BR13" s="408"/>
      <c r="BS13" s="408"/>
      <c r="BT13" s="408"/>
      <c r="BU13" s="409"/>
      <c r="BV13" s="407">
        <v>-143620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5.4</v>
      </c>
      <c r="CU13" s="405"/>
      <c r="CV13" s="405"/>
      <c r="CW13" s="405"/>
      <c r="CX13" s="405"/>
      <c r="CY13" s="405"/>
      <c r="CZ13" s="405"/>
      <c r="DA13" s="406"/>
      <c r="DB13" s="404">
        <v>4.5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21332</v>
      </c>
      <c r="S14" s="492"/>
      <c r="T14" s="492"/>
      <c r="U14" s="492"/>
      <c r="V14" s="493"/>
      <c r="W14" s="397"/>
      <c r="X14" s="398"/>
      <c r="Y14" s="398"/>
      <c r="Z14" s="398"/>
      <c r="AA14" s="398"/>
      <c r="AB14" s="387"/>
      <c r="AC14" s="494">
        <v>2.4</v>
      </c>
      <c r="AD14" s="495"/>
      <c r="AE14" s="495"/>
      <c r="AF14" s="495"/>
      <c r="AG14" s="496"/>
      <c r="AH14" s="494">
        <v>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32.6</v>
      </c>
      <c r="CU14" s="506"/>
      <c r="CV14" s="506"/>
      <c r="CW14" s="506"/>
      <c r="CX14" s="506"/>
      <c r="CY14" s="506"/>
      <c r="CZ14" s="506"/>
      <c r="DA14" s="507"/>
      <c r="DB14" s="505">
        <v>29.3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20271</v>
      </c>
      <c r="S15" s="492"/>
      <c r="T15" s="492"/>
      <c r="U15" s="492"/>
      <c r="V15" s="493"/>
      <c r="W15" s="423" t="s">
        <v>137</v>
      </c>
      <c r="X15" s="424"/>
      <c r="Y15" s="424"/>
      <c r="Z15" s="424"/>
      <c r="AA15" s="424"/>
      <c r="AB15" s="414"/>
      <c r="AC15" s="458">
        <v>3942</v>
      </c>
      <c r="AD15" s="459"/>
      <c r="AE15" s="459"/>
      <c r="AF15" s="459"/>
      <c r="AG15" s="501"/>
      <c r="AH15" s="458">
        <v>4536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3034072</v>
      </c>
      <c r="BO15" s="371"/>
      <c r="BP15" s="371"/>
      <c r="BQ15" s="371"/>
      <c r="BR15" s="371"/>
      <c r="BS15" s="371"/>
      <c r="BT15" s="371"/>
      <c r="BU15" s="372"/>
      <c r="BV15" s="370">
        <v>2935452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41.8</v>
      </c>
      <c r="AD16" s="495"/>
      <c r="AE16" s="495"/>
      <c r="AF16" s="495"/>
      <c r="AG16" s="496"/>
      <c r="AH16" s="494">
        <v>44.3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5325358</v>
      </c>
      <c r="BO16" s="408"/>
      <c r="BP16" s="408"/>
      <c r="BQ16" s="408"/>
      <c r="BR16" s="408"/>
      <c r="BS16" s="408"/>
      <c r="BT16" s="408"/>
      <c r="BU16" s="409"/>
      <c r="BV16" s="407">
        <v>5146122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5253</v>
      </c>
      <c r="AD17" s="459"/>
      <c r="AE17" s="459"/>
      <c r="AF17" s="459"/>
      <c r="AG17" s="501"/>
      <c r="AH17" s="458">
        <v>5378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3840464</v>
      </c>
      <c r="BO17" s="408"/>
      <c r="BP17" s="408"/>
      <c r="BQ17" s="408"/>
      <c r="BR17" s="408"/>
      <c r="BS17" s="408"/>
      <c r="BT17" s="408"/>
      <c r="BU17" s="409"/>
      <c r="BV17" s="407">
        <v>3709550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37.97</v>
      </c>
      <c r="M18" s="531"/>
      <c r="N18" s="531"/>
      <c r="O18" s="531"/>
      <c r="P18" s="531"/>
      <c r="Q18" s="531"/>
      <c r="R18" s="532"/>
      <c r="S18" s="532"/>
      <c r="T18" s="532"/>
      <c r="U18" s="532"/>
      <c r="V18" s="533"/>
      <c r="W18" s="425"/>
      <c r="X18" s="426"/>
      <c r="Y18" s="426"/>
      <c r="Z18" s="426"/>
      <c r="AA18" s="426"/>
      <c r="AB18" s="417"/>
      <c r="AC18" s="534">
        <v>55.7</v>
      </c>
      <c r="AD18" s="535"/>
      <c r="AE18" s="535"/>
      <c r="AF18" s="535"/>
      <c r="AG18" s="536"/>
      <c r="AH18" s="534">
        <v>52.5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5938551</v>
      </c>
      <c r="BO18" s="408"/>
      <c r="BP18" s="408"/>
      <c r="BQ18" s="408"/>
      <c r="BR18" s="408"/>
      <c r="BS18" s="408"/>
      <c r="BT18" s="408"/>
      <c r="BU18" s="409"/>
      <c r="BV18" s="407">
        <v>5742091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550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7661104</v>
      </c>
      <c r="BO19" s="408"/>
      <c r="BP19" s="408"/>
      <c r="BQ19" s="408"/>
      <c r="BR19" s="408"/>
      <c r="BS19" s="408"/>
      <c r="BT19" s="408"/>
      <c r="BU19" s="409"/>
      <c r="BV19" s="407">
        <v>7568279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7841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12947809</v>
      </c>
      <c r="BO22" s="371"/>
      <c r="BP22" s="371"/>
      <c r="BQ22" s="371"/>
      <c r="BR22" s="371"/>
      <c r="BS22" s="371"/>
      <c r="BT22" s="371"/>
      <c r="BU22" s="372"/>
      <c r="BV22" s="370">
        <v>12981714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390075</v>
      </c>
      <c r="BO23" s="408"/>
      <c r="BP23" s="408"/>
      <c r="BQ23" s="408"/>
      <c r="BR23" s="408"/>
      <c r="BS23" s="408"/>
      <c r="BT23" s="408"/>
      <c r="BU23" s="409"/>
      <c r="BV23" s="407">
        <v>515639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7400</v>
      </c>
      <c r="R24" s="459"/>
      <c r="S24" s="459"/>
      <c r="T24" s="459"/>
      <c r="U24" s="459"/>
      <c r="V24" s="501"/>
      <c r="W24" s="553"/>
      <c r="X24" s="554"/>
      <c r="Y24" s="555"/>
      <c r="Z24" s="457" t="s">
        <v>162</v>
      </c>
      <c r="AA24" s="437"/>
      <c r="AB24" s="437"/>
      <c r="AC24" s="437"/>
      <c r="AD24" s="437"/>
      <c r="AE24" s="437"/>
      <c r="AF24" s="437"/>
      <c r="AG24" s="438"/>
      <c r="AH24" s="458">
        <v>153</v>
      </c>
      <c r="AI24" s="459"/>
      <c r="AJ24" s="459"/>
      <c r="AK24" s="459"/>
      <c r="AL24" s="501"/>
      <c r="AM24" s="458">
        <v>449667</v>
      </c>
      <c r="AN24" s="459"/>
      <c r="AO24" s="459"/>
      <c r="AP24" s="459"/>
      <c r="AQ24" s="459"/>
      <c r="AR24" s="501"/>
      <c r="AS24" s="458">
        <v>2939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8924695</v>
      </c>
      <c r="BO24" s="408"/>
      <c r="BP24" s="408"/>
      <c r="BQ24" s="408"/>
      <c r="BR24" s="408"/>
      <c r="BS24" s="408"/>
      <c r="BT24" s="408"/>
      <c r="BU24" s="409"/>
      <c r="BV24" s="407">
        <v>8632334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6250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1859248</v>
      </c>
      <c r="BO25" s="371"/>
      <c r="BP25" s="371"/>
      <c r="BQ25" s="371"/>
      <c r="BR25" s="371"/>
      <c r="BS25" s="371"/>
      <c r="BT25" s="371"/>
      <c r="BU25" s="372"/>
      <c r="BV25" s="370">
        <v>2177359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5950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3300</v>
      </c>
      <c r="R27" s="459"/>
      <c r="S27" s="459"/>
      <c r="T27" s="459"/>
      <c r="U27" s="459"/>
      <c r="V27" s="501"/>
      <c r="W27" s="553"/>
      <c r="X27" s="554"/>
      <c r="Y27" s="555"/>
      <c r="Z27" s="457" t="s">
        <v>171</v>
      </c>
      <c r="AA27" s="437"/>
      <c r="AB27" s="437"/>
      <c r="AC27" s="437"/>
      <c r="AD27" s="437"/>
      <c r="AE27" s="437"/>
      <c r="AF27" s="437"/>
      <c r="AG27" s="438"/>
      <c r="AH27" s="458">
        <v>18</v>
      </c>
      <c r="AI27" s="459"/>
      <c r="AJ27" s="459"/>
      <c r="AK27" s="459"/>
      <c r="AL27" s="501"/>
      <c r="AM27" s="458">
        <v>48114</v>
      </c>
      <c r="AN27" s="459"/>
      <c r="AO27" s="459"/>
      <c r="AP27" s="459"/>
      <c r="AQ27" s="459"/>
      <c r="AR27" s="501"/>
      <c r="AS27" s="458">
        <v>2673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593995</v>
      </c>
      <c r="BO27" s="527"/>
      <c r="BP27" s="527"/>
      <c r="BQ27" s="527"/>
      <c r="BR27" s="527"/>
      <c r="BS27" s="527"/>
      <c r="BT27" s="527"/>
      <c r="BU27" s="528"/>
      <c r="BV27" s="526">
        <v>469007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2600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2077879</v>
      </c>
      <c r="BO28" s="371"/>
      <c r="BP28" s="371"/>
      <c r="BQ28" s="371"/>
      <c r="BR28" s="371"/>
      <c r="BS28" s="371"/>
      <c r="BT28" s="371"/>
      <c r="BU28" s="372"/>
      <c r="BV28" s="370">
        <v>2277497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12</v>
      </c>
      <c r="M29" s="459"/>
      <c r="N29" s="459"/>
      <c r="O29" s="459"/>
      <c r="P29" s="501"/>
      <c r="Q29" s="458">
        <v>2400</v>
      </c>
      <c r="R29" s="459"/>
      <c r="S29" s="459"/>
      <c r="T29" s="459"/>
      <c r="U29" s="459"/>
      <c r="V29" s="501"/>
      <c r="W29" s="556"/>
      <c r="X29" s="557"/>
      <c r="Y29" s="558"/>
      <c r="Z29" s="457" t="s">
        <v>177</v>
      </c>
      <c r="AA29" s="437"/>
      <c r="AB29" s="437"/>
      <c r="AC29" s="437"/>
      <c r="AD29" s="437"/>
      <c r="AE29" s="437"/>
      <c r="AF29" s="437"/>
      <c r="AG29" s="438"/>
      <c r="AH29" s="458">
        <v>171</v>
      </c>
      <c r="AI29" s="459"/>
      <c r="AJ29" s="459"/>
      <c r="AK29" s="459"/>
      <c r="AL29" s="501"/>
      <c r="AM29" s="458">
        <v>497781</v>
      </c>
      <c r="AN29" s="459"/>
      <c r="AO29" s="459"/>
      <c r="AP29" s="459"/>
      <c r="AQ29" s="459"/>
      <c r="AR29" s="501"/>
      <c r="AS29" s="458">
        <v>2911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159254</v>
      </c>
      <c r="BO29" s="408"/>
      <c r="BP29" s="408"/>
      <c r="BQ29" s="408"/>
      <c r="BR29" s="408"/>
      <c r="BS29" s="408"/>
      <c r="BT29" s="408"/>
      <c r="BU29" s="409"/>
      <c r="BV29" s="407">
        <v>127334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2150834</v>
      </c>
      <c r="BO30" s="527"/>
      <c r="BP30" s="527"/>
      <c r="BQ30" s="527"/>
      <c r="BR30" s="527"/>
      <c r="BS30" s="527"/>
      <c r="BT30" s="527"/>
      <c r="BU30" s="528"/>
      <c r="BV30" s="526">
        <v>2291612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滋賀県市町村職員退職手当組合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土地取得造成事業特別会計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滋賀県市町村議会議員公務災害補償等組合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東近江行政組合（一般会計）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東近江行政組合（救急医療特別会計）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湖東広域衛生管理組合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愛知郡広域行政組合（一般会計）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愛知郡広域行政組合（水道事業会計）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彦根愛知犬上広域行政組合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滋賀県市町村職員研修センター</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滋賀県後期高齢者医療広域連合（一般会計）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zu7BTUXQZVv8BTKb74w6meSGAXD5ABbTP51JsOrWqmrdD8JYmEORmjMNDPfDSDB4BBjq3HrISORH3oS4mXXQw==" saltValue="zwhJMZvGCs+rnLMZFpHfH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3163594</v>
      </c>
      <c r="S5" s="613"/>
      <c r="T5" s="613"/>
      <c r="U5" s="613"/>
      <c r="V5" s="613"/>
      <c r="W5" s="613"/>
      <c r="X5" s="613"/>
      <c r="Y5" s="614"/>
      <c r="Z5" s="615">
        <v>29</v>
      </c>
      <c r="AA5" s="615"/>
      <c r="AB5" s="615"/>
      <c r="AC5" s="615"/>
      <c r="AD5" s="616">
        <v>3163594</v>
      </c>
      <c r="AE5" s="616"/>
      <c r="AF5" s="616"/>
      <c r="AG5" s="616"/>
      <c r="AH5" s="616"/>
      <c r="AI5" s="616"/>
      <c r="AJ5" s="616"/>
      <c r="AK5" s="616"/>
      <c r="AL5" s="617">
        <v>51.3</v>
      </c>
      <c r="AM5" s="618"/>
      <c r="AN5" s="618"/>
      <c r="AO5" s="619"/>
      <c r="AP5" s="609" t="s">
        <v>216</v>
      </c>
      <c r="AQ5" s="610"/>
      <c r="AR5" s="610"/>
      <c r="AS5" s="610"/>
      <c r="AT5" s="610"/>
      <c r="AU5" s="610"/>
      <c r="AV5" s="610"/>
      <c r="AW5" s="610"/>
      <c r="AX5" s="610"/>
      <c r="AY5" s="610"/>
      <c r="AZ5" s="610"/>
      <c r="BA5" s="610"/>
      <c r="BB5" s="610"/>
      <c r="BC5" s="610"/>
      <c r="BD5" s="610"/>
      <c r="BE5" s="610"/>
      <c r="BF5" s="611"/>
      <c r="BG5" s="623">
        <v>3163594</v>
      </c>
      <c r="BH5" s="624"/>
      <c r="BI5" s="624"/>
      <c r="BJ5" s="624"/>
      <c r="BK5" s="624"/>
      <c r="BL5" s="624"/>
      <c r="BM5" s="624"/>
      <c r="BN5" s="625"/>
      <c r="BO5" s="626">
        <v>100</v>
      </c>
      <c r="BP5" s="626"/>
      <c r="BQ5" s="626"/>
      <c r="BR5" s="626"/>
      <c r="BS5" s="627">
        <v>57458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79783</v>
      </c>
      <c r="S6" s="624"/>
      <c r="T6" s="624"/>
      <c r="U6" s="624"/>
      <c r="V6" s="624"/>
      <c r="W6" s="624"/>
      <c r="X6" s="624"/>
      <c r="Y6" s="625"/>
      <c r="Z6" s="626">
        <v>0.7</v>
      </c>
      <c r="AA6" s="626"/>
      <c r="AB6" s="626"/>
      <c r="AC6" s="626"/>
      <c r="AD6" s="627">
        <v>79783</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3163594</v>
      </c>
      <c r="BH6" s="624"/>
      <c r="BI6" s="624"/>
      <c r="BJ6" s="624"/>
      <c r="BK6" s="624"/>
      <c r="BL6" s="624"/>
      <c r="BM6" s="624"/>
      <c r="BN6" s="625"/>
      <c r="BO6" s="626">
        <v>100</v>
      </c>
      <c r="BP6" s="626"/>
      <c r="BQ6" s="626"/>
      <c r="BR6" s="626"/>
      <c r="BS6" s="627">
        <v>57458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100329</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100329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1253</v>
      </c>
      <c r="S7" s="624"/>
      <c r="T7" s="624"/>
      <c r="U7" s="624"/>
      <c r="V7" s="624"/>
      <c r="W7" s="624"/>
      <c r="X7" s="624"/>
      <c r="Y7" s="625"/>
      <c r="Z7" s="626">
        <v>0</v>
      </c>
      <c r="AA7" s="626"/>
      <c r="AB7" s="626"/>
      <c r="AC7" s="626"/>
      <c r="AD7" s="627">
        <v>1253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1277896</v>
      </c>
      <c r="BH7" s="624"/>
      <c r="BI7" s="624"/>
      <c r="BJ7" s="624"/>
      <c r="BK7" s="624"/>
      <c r="BL7" s="624"/>
      <c r="BM7" s="624"/>
      <c r="BN7" s="625"/>
      <c r="BO7" s="626">
        <v>40.4</v>
      </c>
      <c r="BP7" s="626"/>
      <c r="BQ7" s="626"/>
      <c r="BR7" s="626"/>
      <c r="BS7" s="627">
        <v>57458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1722268</v>
      </c>
      <c r="CS7" s="624"/>
      <c r="CT7" s="624"/>
      <c r="CU7" s="624"/>
      <c r="CV7" s="624"/>
      <c r="CW7" s="624"/>
      <c r="CX7" s="624"/>
      <c r="CY7" s="625"/>
      <c r="CZ7" s="626">
        <v>16.100000000000001</v>
      </c>
      <c r="DA7" s="626"/>
      <c r="DB7" s="626"/>
      <c r="DC7" s="626"/>
      <c r="DD7" s="632">
        <v>355481</v>
      </c>
      <c r="DE7" s="624"/>
      <c r="DF7" s="624"/>
      <c r="DG7" s="624"/>
      <c r="DH7" s="624"/>
      <c r="DI7" s="624"/>
      <c r="DJ7" s="624"/>
      <c r="DK7" s="624"/>
      <c r="DL7" s="624"/>
      <c r="DM7" s="624"/>
      <c r="DN7" s="624"/>
      <c r="DO7" s="624"/>
      <c r="DP7" s="625"/>
      <c r="DQ7" s="632">
        <v>1286696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17948</v>
      </c>
      <c r="S8" s="624"/>
      <c r="T8" s="624"/>
      <c r="U8" s="624"/>
      <c r="V8" s="624"/>
      <c r="W8" s="624"/>
      <c r="X8" s="624"/>
      <c r="Y8" s="625"/>
      <c r="Z8" s="626">
        <v>0.2</v>
      </c>
      <c r="AA8" s="626"/>
      <c r="AB8" s="626"/>
      <c r="AC8" s="626"/>
      <c r="AD8" s="627">
        <v>17948</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39207</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3262335</v>
      </c>
      <c r="CS8" s="624"/>
      <c r="CT8" s="624"/>
      <c r="CU8" s="624"/>
      <c r="CV8" s="624"/>
      <c r="CW8" s="624"/>
      <c r="CX8" s="624"/>
      <c r="CY8" s="625"/>
      <c r="CZ8" s="626">
        <v>30.5</v>
      </c>
      <c r="DA8" s="626"/>
      <c r="DB8" s="626"/>
      <c r="DC8" s="626"/>
      <c r="DD8" s="632">
        <v>27985</v>
      </c>
      <c r="DE8" s="624"/>
      <c r="DF8" s="624"/>
      <c r="DG8" s="624"/>
      <c r="DH8" s="624"/>
      <c r="DI8" s="624"/>
      <c r="DJ8" s="624"/>
      <c r="DK8" s="624"/>
      <c r="DL8" s="624"/>
      <c r="DM8" s="624"/>
      <c r="DN8" s="624"/>
      <c r="DO8" s="624"/>
      <c r="DP8" s="625"/>
      <c r="DQ8" s="632">
        <v>1746795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19734</v>
      </c>
      <c r="S9" s="624"/>
      <c r="T9" s="624"/>
      <c r="U9" s="624"/>
      <c r="V9" s="624"/>
      <c r="W9" s="624"/>
      <c r="X9" s="624"/>
      <c r="Y9" s="625"/>
      <c r="Z9" s="626">
        <v>0.2</v>
      </c>
      <c r="AA9" s="626"/>
      <c r="AB9" s="626"/>
      <c r="AC9" s="626"/>
      <c r="AD9" s="627">
        <v>19734</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1040908</v>
      </c>
      <c r="BH9" s="624"/>
      <c r="BI9" s="624"/>
      <c r="BJ9" s="624"/>
      <c r="BK9" s="624"/>
      <c r="BL9" s="624"/>
      <c r="BM9" s="624"/>
      <c r="BN9" s="625"/>
      <c r="BO9" s="626">
        <v>32.9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794472</v>
      </c>
      <c r="CS9" s="624"/>
      <c r="CT9" s="624"/>
      <c r="CU9" s="624"/>
      <c r="CV9" s="624"/>
      <c r="CW9" s="624"/>
      <c r="CX9" s="624"/>
      <c r="CY9" s="625"/>
      <c r="CZ9" s="626">
        <v>7.4</v>
      </c>
      <c r="DA9" s="626"/>
      <c r="DB9" s="626"/>
      <c r="DC9" s="626"/>
      <c r="DD9" s="632" t="s">
        <v>122</v>
      </c>
      <c r="DE9" s="624"/>
      <c r="DF9" s="624"/>
      <c r="DG9" s="624"/>
      <c r="DH9" s="624"/>
      <c r="DI9" s="624"/>
      <c r="DJ9" s="624"/>
      <c r="DK9" s="624"/>
      <c r="DL9" s="624"/>
      <c r="DM9" s="624"/>
      <c r="DN9" s="624"/>
      <c r="DO9" s="624"/>
      <c r="DP9" s="625"/>
      <c r="DQ9" s="632">
        <v>685348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72589</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1637</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1432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492516</v>
      </c>
      <c r="S11" s="624"/>
      <c r="T11" s="624"/>
      <c r="U11" s="624"/>
      <c r="V11" s="624"/>
      <c r="W11" s="624"/>
      <c r="X11" s="624"/>
      <c r="Y11" s="625"/>
      <c r="Z11" s="628">
        <v>4.5</v>
      </c>
      <c r="AA11" s="629"/>
      <c r="AB11" s="629"/>
      <c r="AC11" s="635"/>
      <c r="AD11" s="632">
        <v>492516</v>
      </c>
      <c r="AE11" s="624"/>
      <c r="AF11" s="624"/>
      <c r="AG11" s="624"/>
      <c r="AH11" s="624"/>
      <c r="AI11" s="624"/>
      <c r="AJ11" s="624"/>
      <c r="AK11" s="625"/>
      <c r="AL11" s="628">
        <v>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125192</v>
      </c>
      <c r="BH11" s="624"/>
      <c r="BI11" s="624"/>
      <c r="BJ11" s="624"/>
      <c r="BK11" s="624"/>
      <c r="BL11" s="624"/>
      <c r="BM11" s="624"/>
      <c r="BN11" s="625"/>
      <c r="BO11" s="626">
        <v>4</v>
      </c>
      <c r="BP11" s="626"/>
      <c r="BQ11" s="626"/>
      <c r="BR11" s="626"/>
      <c r="BS11" s="627">
        <v>57458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271762</v>
      </c>
      <c r="CS11" s="624"/>
      <c r="CT11" s="624"/>
      <c r="CU11" s="624"/>
      <c r="CV11" s="624"/>
      <c r="CW11" s="624"/>
      <c r="CX11" s="624"/>
      <c r="CY11" s="625"/>
      <c r="CZ11" s="626">
        <v>2.5</v>
      </c>
      <c r="DA11" s="626"/>
      <c r="DB11" s="626"/>
      <c r="DC11" s="626"/>
      <c r="DD11" s="632">
        <v>33530</v>
      </c>
      <c r="DE11" s="624"/>
      <c r="DF11" s="624"/>
      <c r="DG11" s="624"/>
      <c r="DH11" s="624"/>
      <c r="DI11" s="624"/>
      <c r="DJ11" s="624"/>
      <c r="DK11" s="624"/>
      <c r="DL11" s="624"/>
      <c r="DM11" s="624"/>
      <c r="DN11" s="624"/>
      <c r="DO11" s="624"/>
      <c r="DP11" s="625"/>
      <c r="DQ11" s="632">
        <v>172312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1640674</v>
      </c>
      <c r="BH12" s="624"/>
      <c r="BI12" s="624"/>
      <c r="BJ12" s="624"/>
      <c r="BK12" s="624"/>
      <c r="BL12" s="624"/>
      <c r="BM12" s="624"/>
      <c r="BN12" s="625"/>
      <c r="BO12" s="626">
        <v>51.9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189675</v>
      </c>
      <c r="CS12" s="624"/>
      <c r="CT12" s="624"/>
      <c r="CU12" s="624"/>
      <c r="CV12" s="624"/>
      <c r="CW12" s="624"/>
      <c r="CX12" s="624"/>
      <c r="CY12" s="625"/>
      <c r="CZ12" s="626">
        <v>1.8</v>
      </c>
      <c r="DA12" s="626"/>
      <c r="DB12" s="626"/>
      <c r="DC12" s="626"/>
      <c r="DD12" s="632">
        <v>86</v>
      </c>
      <c r="DE12" s="624"/>
      <c r="DF12" s="624"/>
      <c r="DG12" s="624"/>
      <c r="DH12" s="624"/>
      <c r="DI12" s="624"/>
      <c r="DJ12" s="624"/>
      <c r="DK12" s="624"/>
      <c r="DL12" s="624"/>
      <c r="DM12" s="624"/>
      <c r="DN12" s="624"/>
      <c r="DO12" s="624"/>
      <c r="DP12" s="625"/>
      <c r="DQ12" s="632">
        <v>151889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1640674</v>
      </c>
      <c r="BH13" s="624"/>
      <c r="BI13" s="624"/>
      <c r="BJ13" s="624"/>
      <c r="BK13" s="624"/>
      <c r="BL13" s="624"/>
      <c r="BM13" s="624"/>
      <c r="BN13" s="625"/>
      <c r="BO13" s="626">
        <v>51.9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1084893</v>
      </c>
      <c r="CS13" s="624"/>
      <c r="CT13" s="624"/>
      <c r="CU13" s="624"/>
      <c r="CV13" s="624"/>
      <c r="CW13" s="624"/>
      <c r="CX13" s="624"/>
      <c r="CY13" s="625"/>
      <c r="CZ13" s="626">
        <v>10.199999999999999</v>
      </c>
      <c r="DA13" s="626"/>
      <c r="DB13" s="626"/>
      <c r="DC13" s="626"/>
      <c r="DD13" s="632">
        <v>450124</v>
      </c>
      <c r="DE13" s="624"/>
      <c r="DF13" s="624"/>
      <c r="DG13" s="624"/>
      <c r="DH13" s="624"/>
      <c r="DI13" s="624"/>
      <c r="DJ13" s="624"/>
      <c r="DK13" s="624"/>
      <c r="DL13" s="624"/>
      <c r="DM13" s="624"/>
      <c r="DN13" s="624"/>
      <c r="DO13" s="624"/>
      <c r="DP13" s="625"/>
      <c r="DQ13" s="632">
        <v>690458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1188</v>
      </c>
      <c r="S14" s="624"/>
      <c r="T14" s="624"/>
      <c r="U14" s="624"/>
      <c r="V14" s="624"/>
      <c r="W14" s="624"/>
      <c r="X14" s="624"/>
      <c r="Y14" s="625"/>
      <c r="Z14" s="626">
        <v>0</v>
      </c>
      <c r="AA14" s="626"/>
      <c r="AB14" s="626"/>
      <c r="AC14" s="626"/>
      <c r="AD14" s="627">
        <v>1188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91588</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455911</v>
      </c>
      <c r="CS14" s="624"/>
      <c r="CT14" s="624"/>
      <c r="CU14" s="624"/>
      <c r="CV14" s="624"/>
      <c r="CW14" s="624"/>
      <c r="CX14" s="624"/>
      <c r="CY14" s="625"/>
      <c r="CZ14" s="626">
        <v>4.3</v>
      </c>
      <c r="DA14" s="626"/>
      <c r="DB14" s="626"/>
      <c r="DC14" s="626"/>
      <c r="DD14" s="632">
        <v>3693</v>
      </c>
      <c r="DE14" s="624"/>
      <c r="DF14" s="624"/>
      <c r="DG14" s="624"/>
      <c r="DH14" s="624"/>
      <c r="DI14" s="624"/>
      <c r="DJ14" s="624"/>
      <c r="DK14" s="624"/>
      <c r="DL14" s="624"/>
      <c r="DM14" s="624"/>
      <c r="DN14" s="624"/>
      <c r="DO14" s="624"/>
      <c r="DP14" s="625"/>
      <c r="DQ14" s="632">
        <v>453762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153436</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1815983</v>
      </c>
      <c r="CS15" s="624"/>
      <c r="CT15" s="624"/>
      <c r="CU15" s="624"/>
      <c r="CV15" s="624"/>
      <c r="CW15" s="624"/>
      <c r="CX15" s="624"/>
      <c r="CY15" s="625"/>
      <c r="CZ15" s="626">
        <v>17</v>
      </c>
      <c r="DA15" s="626"/>
      <c r="DB15" s="626"/>
      <c r="DC15" s="626"/>
      <c r="DD15" s="632">
        <v>444316</v>
      </c>
      <c r="DE15" s="624"/>
      <c r="DF15" s="624"/>
      <c r="DG15" s="624"/>
      <c r="DH15" s="624"/>
      <c r="DI15" s="624"/>
      <c r="DJ15" s="624"/>
      <c r="DK15" s="624"/>
      <c r="DL15" s="624"/>
      <c r="DM15" s="624"/>
      <c r="DN15" s="624"/>
      <c r="DO15" s="624"/>
      <c r="DP15" s="625"/>
      <c r="DQ15" s="632">
        <v>1179503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14183</v>
      </c>
      <c r="S16" s="624"/>
      <c r="T16" s="624"/>
      <c r="U16" s="624"/>
      <c r="V16" s="624"/>
      <c r="W16" s="624"/>
      <c r="X16" s="624"/>
      <c r="Y16" s="625"/>
      <c r="Z16" s="626">
        <v>0.1</v>
      </c>
      <c r="AA16" s="626"/>
      <c r="AB16" s="626"/>
      <c r="AC16" s="626"/>
      <c r="AD16" s="627">
        <v>14183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58848</v>
      </c>
      <c r="S17" s="624"/>
      <c r="T17" s="624"/>
      <c r="U17" s="624"/>
      <c r="V17" s="624"/>
      <c r="W17" s="624"/>
      <c r="X17" s="624"/>
      <c r="Y17" s="625"/>
      <c r="Z17" s="626">
        <v>0.5</v>
      </c>
      <c r="AA17" s="626"/>
      <c r="AB17" s="626"/>
      <c r="AC17" s="626"/>
      <c r="AD17" s="627">
        <v>58848</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984841</v>
      </c>
      <c r="CS17" s="624"/>
      <c r="CT17" s="624"/>
      <c r="CU17" s="624"/>
      <c r="CV17" s="624"/>
      <c r="CW17" s="624"/>
      <c r="CX17" s="624"/>
      <c r="CY17" s="625"/>
      <c r="CZ17" s="626">
        <v>9.1999999999999993</v>
      </c>
      <c r="DA17" s="626"/>
      <c r="DB17" s="626"/>
      <c r="DC17" s="626"/>
      <c r="DD17" s="632" t="s">
        <v>122</v>
      </c>
      <c r="DE17" s="624"/>
      <c r="DF17" s="624"/>
      <c r="DG17" s="624"/>
      <c r="DH17" s="624"/>
      <c r="DI17" s="624"/>
      <c r="DJ17" s="624"/>
      <c r="DK17" s="624"/>
      <c r="DL17" s="624"/>
      <c r="DM17" s="624"/>
      <c r="DN17" s="624"/>
      <c r="DO17" s="624"/>
      <c r="DP17" s="625"/>
      <c r="DQ17" s="632">
        <v>984154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29019</v>
      </c>
      <c r="S18" s="624"/>
      <c r="T18" s="624"/>
      <c r="U18" s="624"/>
      <c r="V18" s="624"/>
      <c r="W18" s="624"/>
      <c r="X18" s="624"/>
      <c r="Y18" s="625"/>
      <c r="Z18" s="626">
        <v>0.3</v>
      </c>
      <c r="AA18" s="626"/>
      <c r="AB18" s="626"/>
      <c r="AC18" s="626"/>
      <c r="AD18" s="627">
        <v>29019</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29019</v>
      </c>
      <c r="S19" s="624"/>
      <c r="T19" s="624"/>
      <c r="U19" s="624"/>
      <c r="V19" s="624"/>
      <c r="W19" s="624"/>
      <c r="X19" s="624"/>
      <c r="Y19" s="625"/>
      <c r="Z19" s="626">
        <v>0.3</v>
      </c>
      <c r="AA19" s="626"/>
      <c r="AB19" s="626"/>
      <c r="AC19" s="626"/>
      <c r="AD19" s="627">
        <v>29019</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10684106</v>
      </c>
      <c r="CS20" s="624"/>
      <c r="CT20" s="624"/>
      <c r="CU20" s="624"/>
      <c r="CV20" s="624"/>
      <c r="CW20" s="624"/>
      <c r="CX20" s="624"/>
      <c r="CY20" s="625"/>
      <c r="CZ20" s="626">
        <v>100</v>
      </c>
      <c r="DA20" s="626"/>
      <c r="DB20" s="626"/>
      <c r="DC20" s="626"/>
      <c r="DD20" s="632">
        <v>1315215</v>
      </c>
      <c r="DE20" s="624"/>
      <c r="DF20" s="624"/>
      <c r="DG20" s="624"/>
      <c r="DH20" s="624"/>
      <c r="DI20" s="624"/>
      <c r="DJ20" s="624"/>
      <c r="DK20" s="624"/>
      <c r="DL20" s="624"/>
      <c r="DM20" s="624"/>
      <c r="DN20" s="624"/>
      <c r="DO20" s="624"/>
      <c r="DP20" s="625"/>
      <c r="DQ20" s="632">
        <v>7452678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2656641</v>
      </c>
      <c r="S21" s="624"/>
      <c r="T21" s="624"/>
      <c r="U21" s="624"/>
      <c r="V21" s="624"/>
      <c r="W21" s="624"/>
      <c r="X21" s="624"/>
      <c r="Y21" s="625"/>
      <c r="Z21" s="626">
        <v>24.4</v>
      </c>
      <c r="AA21" s="626"/>
      <c r="AB21" s="626"/>
      <c r="AC21" s="626"/>
      <c r="AD21" s="627">
        <v>2287410</v>
      </c>
      <c r="AE21" s="627"/>
      <c r="AF21" s="627"/>
      <c r="AG21" s="627"/>
      <c r="AH21" s="627"/>
      <c r="AI21" s="627"/>
      <c r="AJ21" s="627"/>
      <c r="AK21" s="627"/>
      <c r="AL21" s="628">
        <v>37.1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2287410</v>
      </c>
      <c r="S22" s="624"/>
      <c r="T22" s="624"/>
      <c r="U22" s="624"/>
      <c r="V22" s="624"/>
      <c r="W22" s="624"/>
      <c r="X22" s="624"/>
      <c r="Y22" s="625"/>
      <c r="Z22" s="626">
        <v>21</v>
      </c>
      <c r="AA22" s="626"/>
      <c r="AB22" s="626"/>
      <c r="AC22" s="626"/>
      <c r="AD22" s="627">
        <v>2287410</v>
      </c>
      <c r="AE22" s="627"/>
      <c r="AF22" s="627"/>
      <c r="AG22" s="627"/>
      <c r="AH22" s="627"/>
      <c r="AI22" s="627"/>
      <c r="AJ22" s="627"/>
      <c r="AK22" s="627"/>
      <c r="AL22" s="628">
        <v>37.1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369231</v>
      </c>
      <c r="S23" s="624"/>
      <c r="T23" s="624"/>
      <c r="U23" s="624"/>
      <c r="V23" s="624"/>
      <c r="W23" s="624"/>
      <c r="X23" s="624"/>
      <c r="Y23" s="625"/>
      <c r="Z23" s="626">
        <v>3.4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4618370</v>
      </c>
      <c r="CS24" s="613"/>
      <c r="CT24" s="613"/>
      <c r="CU24" s="613"/>
      <c r="CV24" s="613"/>
      <c r="CW24" s="613"/>
      <c r="CX24" s="613"/>
      <c r="CY24" s="614"/>
      <c r="CZ24" s="617">
        <v>43.2</v>
      </c>
      <c r="DA24" s="618"/>
      <c r="DB24" s="618"/>
      <c r="DC24" s="634"/>
      <c r="DD24" s="658">
        <v>3180028</v>
      </c>
      <c r="DE24" s="613"/>
      <c r="DF24" s="613"/>
      <c r="DG24" s="613"/>
      <c r="DH24" s="613"/>
      <c r="DI24" s="613"/>
      <c r="DJ24" s="613"/>
      <c r="DK24" s="614"/>
      <c r="DL24" s="658">
        <v>3015050</v>
      </c>
      <c r="DM24" s="613"/>
      <c r="DN24" s="613"/>
      <c r="DO24" s="613"/>
      <c r="DP24" s="613"/>
      <c r="DQ24" s="613"/>
      <c r="DR24" s="613"/>
      <c r="DS24" s="613"/>
      <c r="DT24" s="613"/>
      <c r="DU24" s="613"/>
      <c r="DV24" s="614"/>
      <c r="DW24" s="617">
        <v>48.5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6534707</v>
      </c>
      <c r="S25" s="624"/>
      <c r="T25" s="624"/>
      <c r="U25" s="624"/>
      <c r="V25" s="624"/>
      <c r="W25" s="624"/>
      <c r="X25" s="624"/>
      <c r="Y25" s="625"/>
      <c r="Z25" s="626">
        <v>60</v>
      </c>
      <c r="AA25" s="626"/>
      <c r="AB25" s="626"/>
      <c r="AC25" s="626"/>
      <c r="AD25" s="627">
        <v>6165476</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1672841</v>
      </c>
      <c r="CS25" s="655"/>
      <c r="CT25" s="655"/>
      <c r="CU25" s="655"/>
      <c r="CV25" s="655"/>
      <c r="CW25" s="655"/>
      <c r="CX25" s="655"/>
      <c r="CY25" s="656"/>
      <c r="CZ25" s="628">
        <v>15.7</v>
      </c>
      <c r="DA25" s="653"/>
      <c r="DB25" s="653"/>
      <c r="DC25" s="657"/>
      <c r="DD25" s="632">
        <v>1521579</v>
      </c>
      <c r="DE25" s="655"/>
      <c r="DF25" s="655"/>
      <c r="DG25" s="655"/>
      <c r="DH25" s="655"/>
      <c r="DI25" s="655"/>
      <c r="DJ25" s="655"/>
      <c r="DK25" s="656"/>
      <c r="DL25" s="632">
        <v>1507022</v>
      </c>
      <c r="DM25" s="655"/>
      <c r="DN25" s="655"/>
      <c r="DO25" s="655"/>
      <c r="DP25" s="655"/>
      <c r="DQ25" s="655"/>
      <c r="DR25" s="655"/>
      <c r="DS25" s="655"/>
      <c r="DT25" s="655"/>
      <c r="DU25" s="655"/>
      <c r="DV25" s="656"/>
      <c r="DW25" s="628">
        <v>24.2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1350</v>
      </c>
      <c r="S26" s="624"/>
      <c r="T26" s="624"/>
      <c r="U26" s="624"/>
      <c r="V26" s="624"/>
      <c r="W26" s="624"/>
      <c r="X26" s="624"/>
      <c r="Y26" s="625"/>
      <c r="Z26" s="626">
        <v>0</v>
      </c>
      <c r="AA26" s="626"/>
      <c r="AB26" s="626"/>
      <c r="AC26" s="626"/>
      <c r="AD26" s="627">
        <v>1350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912087</v>
      </c>
      <c r="CS26" s="624"/>
      <c r="CT26" s="624"/>
      <c r="CU26" s="624"/>
      <c r="CV26" s="624"/>
      <c r="CW26" s="624"/>
      <c r="CX26" s="624"/>
      <c r="CY26" s="625"/>
      <c r="CZ26" s="628">
        <v>8.5</v>
      </c>
      <c r="DA26" s="653"/>
      <c r="DB26" s="653"/>
      <c r="DC26" s="657"/>
      <c r="DD26" s="632">
        <v>811941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54183</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3163594</v>
      </c>
      <c r="BH27" s="624"/>
      <c r="BI27" s="624"/>
      <c r="BJ27" s="624"/>
      <c r="BK27" s="624"/>
      <c r="BL27" s="624"/>
      <c r="BM27" s="624"/>
      <c r="BN27" s="625"/>
      <c r="BO27" s="626">
        <v>100</v>
      </c>
      <c r="BP27" s="626"/>
      <c r="BQ27" s="626"/>
      <c r="BR27" s="626"/>
      <c r="BS27" s="627">
        <v>57458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1960688</v>
      </c>
      <c r="CS27" s="655"/>
      <c r="CT27" s="655"/>
      <c r="CU27" s="655"/>
      <c r="CV27" s="655"/>
      <c r="CW27" s="655"/>
      <c r="CX27" s="655"/>
      <c r="CY27" s="656"/>
      <c r="CZ27" s="628">
        <v>18.399999999999999</v>
      </c>
      <c r="DA27" s="653"/>
      <c r="DB27" s="653"/>
      <c r="DC27" s="657"/>
      <c r="DD27" s="632">
        <v>674295</v>
      </c>
      <c r="DE27" s="655"/>
      <c r="DF27" s="655"/>
      <c r="DG27" s="655"/>
      <c r="DH27" s="655"/>
      <c r="DI27" s="655"/>
      <c r="DJ27" s="655"/>
      <c r="DK27" s="656"/>
      <c r="DL27" s="632">
        <v>523874</v>
      </c>
      <c r="DM27" s="655"/>
      <c r="DN27" s="655"/>
      <c r="DO27" s="655"/>
      <c r="DP27" s="655"/>
      <c r="DQ27" s="655"/>
      <c r="DR27" s="655"/>
      <c r="DS27" s="655"/>
      <c r="DT27" s="655"/>
      <c r="DU27" s="655"/>
      <c r="DV27" s="656"/>
      <c r="DW27" s="628">
        <v>8.4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34525</v>
      </c>
      <c r="S28" s="624"/>
      <c r="T28" s="624"/>
      <c r="U28" s="624"/>
      <c r="V28" s="624"/>
      <c r="W28" s="624"/>
      <c r="X28" s="624"/>
      <c r="Y28" s="625"/>
      <c r="Z28" s="626">
        <v>0.3</v>
      </c>
      <c r="AA28" s="626"/>
      <c r="AB28" s="626"/>
      <c r="AC28" s="626"/>
      <c r="AD28" s="627">
        <v>3963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984841</v>
      </c>
      <c r="CS28" s="624"/>
      <c r="CT28" s="624"/>
      <c r="CU28" s="624"/>
      <c r="CV28" s="624"/>
      <c r="CW28" s="624"/>
      <c r="CX28" s="624"/>
      <c r="CY28" s="625"/>
      <c r="CZ28" s="628">
        <v>9.1999999999999993</v>
      </c>
      <c r="DA28" s="653"/>
      <c r="DB28" s="653"/>
      <c r="DC28" s="657"/>
      <c r="DD28" s="632">
        <v>984154</v>
      </c>
      <c r="DE28" s="624"/>
      <c r="DF28" s="624"/>
      <c r="DG28" s="624"/>
      <c r="DH28" s="624"/>
      <c r="DI28" s="624"/>
      <c r="DJ28" s="624"/>
      <c r="DK28" s="625"/>
      <c r="DL28" s="632">
        <v>984154</v>
      </c>
      <c r="DM28" s="624"/>
      <c r="DN28" s="624"/>
      <c r="DO28" s="624"/>
      <c r="DP28" s="624"/>
      <c r="DQ28" s="624"/>
      <c r="DR28" s="624"/>
      <c r="DS28" s="624"/>
      <c r="DT28" s="624"/>
      <c r="DU28" s="624"/>
      <c r="DV28" s="625"/>
      <c r="DW28" s="628">
        <v>15.8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12097</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984831</v>
      </c>
      <c r="CS29" s="655"/>
      <c r="CT29" s="655"/>
      <c r="CU29" s="655"/>
      <c r="CV29" s="655"/>
      <c r="CW29" s="655"/>
      <c r="CX29" s="655"/>
      <c r="CY29" s="656"/>
      <c r="CZ29" s="628">
        <v>9.1999999999999993</v>
      </c>
      <c r="DA29" s="653"/>
      <c r="DB29" s="653"/>
      <c r="DC29" s="657"/>
      <c r="DD29" s="632">
        <v>984144</v>
      </c>
      <c r="DE29" s="655"/>
      <c r="DF29" s="655"/>
      <c r="DG29" s="655"/>
      <c r="DH29" s="655"/>
      <c r="DI29" s="655"/>
      <c r="DJ29" s="655"/>
      <c r="DK29" s="656"/>
      <c r="DL29" s="632">
        <v>984144</v>
      </c>
      <c r="DM29" s="655"/>
      <c r="DN29" s="655"/>
      <c r="DO29" s="655"/>
      <c r="DP29" s="655"/>
      <c r="DQ29" s="655"/>
      <c r="DR29" s="655"/>
      <c r="DS29" s="655"/>
      <c r="DT29" s="655"/>
      <c r="DU29" s="655"/>
      <c r="DV29" s="656"/>
      <c r="DW29" s="628">
        <v>15.8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1326535</v>
      </c>
      <c r="S30" s="624"/>
      <c r="T30" s="624"/>
      <c r="U30" s="624"/>
      <c r="V30" s="624"/>
      <c r="W30" s="624"/>
      <c r="X30" s="624"/>
      <c r="Y30" s="625"/>
      <c r="Z30" s="626">
        <v>12.2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906279</v>
      </c>
      <c r="CS30" s="624"/>
      <c r="CT30" s="624"/>
      <c r="CU30" s="624"/>
      <c r="CV30" s="624"/>
      <c r="CW30" s="624"/>
      <c r="CX30" s="624"/>
      <c r="CY30" s="625"/>
      <c r="CZ30" s="628">
        <v>8.5</v>
      </c>
      <c r="DA30" s="653"/>
      <c r="DB30" s="653"/>
      <c r="DC30" s="657"/>
      <c r="DD30" s="632">
        <v>905592</v>
      </c>
      <c r="DE30" s="624"/>
      <c r="DF30" s="624"/>
      <c r="DG30" s="624"/>
      <c r="DH30" s="624"/>
      <c r="DI30" s="624"/>
      <c r="DJ30" s="624"/>
      <c r="DK30" s="625"/>
      <c r="DL30" s="632">
        <v>905592</v>
      </c>
      <c r="DM30" s="624"/>
      <c r="DN30" s="624"/>
      <c r="DO30" s="624"/>
      <c r="DP30" s="624"/>
      <c r="DQ30" s="624"/>
      <c r="DR30" s="624"/>
      <c r="DS30" s="624"/>
      <c r="DT30" s="624"/>
      <c r="DU30" s="624"/>
      <c r="DV30" s="625"/>
      <c r="DW30" s="628">
        <v>14.6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97.9</v>
      </c>
      <c r="BN31" s="667"/>
      <c r="BO31" s="667"/>
      <c r="BP31" s="667"/>
      <c r="BQ31" s="668"/>
      <c r="BR31" s="679">
        <v>99.4</v>
      </c>
      <c r="BS31" s="667"/>
      <c r="BT31" s="667"/>
      <c r="BU31" s="667"/>
      <c r="BV31" s="667"/>
      <c r="BW31" s="667"/>
      <c r="BX31" s="618">
        <v>98</v>
      </c>
      <c r="BY31" s="667"/>
      <c r="BZ31" s="667"/>
      <c r="CA31" s="667"/>
      <c r="CB31" s="668"/>
      <c r="CD31" s="661"/>
      <c r="CE31" s="662"/>
      <c r="CF31" s="620" t="s">
        <v>300</v>
      </c>
      <c r="CG31" s="621"/>
      <c r="CH31" s="621"/>
      <c r="CI31" s="621"/>
      <c r="CJ31" s="621"/>
      <c r="CK31" s="621"/>
      <c r="CL31" s="621"/>
      <c r="CM31" s="621"/>
      <c r="CN31" s="621"/>
      <c r="CO31" s="621"/>
      <c r="CP31" s="621"/>
      <c r="CQ31" s="622"/>
      <c r="CR31" s="623">
        <v>78552</v>
      </c>
      <c r="CS31" s="655"/>
      <c r="CT31" s="655"/>
      <c r="CU31" s="655"/>
      <c r="CV31" s="655"/>
      <c r="CW31" s="655"/>
      <c r="CX31" s="655"/>
      <c r="CY31" s="656"/>
      <c r="CZ31" s="628">
        <v>0.7</v>
      </c>
      <c r="DA31" s="653"/>
      <c r="DB31" s="653"/>
      <c r="DC31" s="657"/>
      <c r="DD31" s="632">
        <v>78552</v>
      </c>
      <c r="DE31" s="655"/>
      <c r="DF31" s="655"/>
      <c r="DG31" s="655"/>
      <c r="DH31" s="655"/>
      <c r="DI31" s="655"/>
      <c r="DJ31" s="655"/>
      <c r="DK31" s="656"/>
      <c r="DL31" s="632">
        <v>78552</v>
      </c>
      <c r="DM31" s="655"/>
      <c r="DN31" s="655"/>
      <c r="DO31" s="655"/>
      <c r="DP31" s="655"/>
      <c r="DQ31" s="655"/>
      <c r="DR31" s="655"/>
      <c r="DS31" s="655"/>
      <c r="DT31" s="655"/>
      <c r="DU31" s="655"/>
      <c r="DV31" s="656"/>
      <c r="DW31" s="628">
        <v>1.3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678572</v>
      </c>
      <c r="S32" s="624"/>
      <c r="T32" s="624"/>
      <c r="U32" s="624"/>
      <c r="V32" s="624"/>
      <c r="W32" s="624"/>
      <c r="X32" s="624"/>
      <c r="Y32" s="625"/>
      <c r="Z32" s="626">
        <v>6.2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98.6</v>
      </c>
      <c r="BH32" s="655"/>
      <c r="BI32" s="655"/>
      <c r="BJ32" s="655"/>
      <c r="BK32" s="655"/>
      <c r="BL32" s="655"/>
      <c r="BM32" s="629">
        <v>98.3</v>
      </c>
      <c r="BN32" s="655"/>
      <c r="BO32" s="655"/>
      <c r="BP32" s="655"/>
      <c r="BQ32" s="678"/>
      <c r="BR32" s="680">
        <v>99.1</v>
      </c>
      <c r="BS32" s="655"/>
      <c r="BT32" s="655"/>
      <c r="BU32" s="655"/>
      <c r="BV32" s="655"/>
      <c r="BW32" s="655"/>
      <c r="BX32" s="629">
        <v>98.5</v>
      </c>
      <c r="BY32" s="655"/>
      <c r="BZ32" s="655"/>
      <c r="CA32" s="655"/>
      <c r="CB32" s="678"/>
      <c r="CD32" s="663"/>
      <c r="CE32" s="664"/>
      <c r="CF32" s="620" t="s">
        <v>304</v>
      </c>
      <c r="CG32" s="621"/>
      <c r="CH32" s="621"/>
      <c r="CI32" s="621"/>
      <c r="CJ32" s="621"/>
      <c r="CK32" s="621"/>
      <c r="CL32" s="621"/>
      <c r="CM32" s="621"/>
      <c r="CN32" s="621"/>
      <c r="CO32" s="621"/>
      <c r="CP32" s="621"/>
      <c r="CQ32" s="622"/>
      <c r="CR32" s="623">
        <v>10</v>
      </c>
      <c r="CS32" s="624"/>
      <c r="CT32" s="624"/>
      <c r="CU32" s="624"/>
      <c r="CV32" s="624"/>
      <c r="CW32" s="624"/>
      <c r="CX32" s="624"/>
      <c r="CY32" s="625"/>
      <c r="CZ32" s="628">
        <v>0</v>
      </c>
      <c r="DA32" s="653"/>
      <c r="DB32" s="653"/>
      <c r="DC32" s="657"/>
      <c r="DD32" s="632">
        <v>10</v>
      </c>
      <c r="DE32" s="624"/>
      <c r="DF32" s="624"/>
      <c r="DG32" s="624"/>
      <c r="DH32" s="624"/>
      <c r="DI32" s="624"/>
      <c r="DJ32" s="624"/>
      <c r="DK32" s="625"/>
      <c r="DL32" s="632">
        <v>10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6985</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97.5</v>
      </c>
      <c r="BN33" s="682"/>
      <c r="BO33" s="682"/>
      <c r="BP33" s="682"/>
      <c r="BQ33" s="684"/>
      <c r="BR33" s="681">
        <v>99.5</v>
      </c>
      <c r="BS33" s="682"/>
      <c r="BT33" s="682"/>
      <c r="BU33" s="682"/>
      <c r="BV33" s="682"/>
      <c r="BW33" s="682"/>
      <c r="BX33" s="683">
        <v>97.4</v>
      </c>
      <c r="BY33" s="682"/>
      <c r="BZ33" s="682"/>
      <c r="CA33" s="682"/>
      <c r="CB33" s="684"/>
      <c r="CD33" s="620" t="s">
        <v>307</v>
      </c>
      <c r="CE33" s="621"/>
      <c r="CF33" s="621"/>
      <c r="CG33" s="621"/>
      <c r="CH33" s="621"/>
      <c r="CI33" s="621"/>
      <c r="CJ33" s="621"/>
      <c r="CK33" s="621"/>
      <c r="CL33" s="621"/>
      <c r="CM33" s="621"/>
      <c r="CN33" s="621"/>
      <c r="CO33" s="621"/>
      <c r="CP33" s="621"/>
      <c r="CQ33" s="622"/>
      <c r="CR33" s="623">
        <v>4750521</v>
      </c>
      <c r="CS33" s="655"/>
      <c r="CT33" s="655"/>
      <c r="CU33" s="655"/>
      <c r="CV33" s="655"/>
      <c r="CW33" s="655"/>
      <c r="CX33" s="655"/>
      <c r="CY33" s="656"/>
      <c r="CZ33" s="628">
        <v>44.5</v>
      </c>
      <c r="DA33" s="653"/>
      <c r="DB33" s="653"/>
      <c r="DC33" s="657"/>
      <c r="DD33" s="632">
        <v>3866661</v>
      </c>
      <c r="DE33" s="655"/>
      <c r="DF33" s="655"/>
      <c r="DG33" s="655"/>
      <c r="DH33" s="655"/>
      <c r="DI33" s="655"/>
      <c r="DJ33" s="655"/>
      <c r="DK33" s="656"/>
      <c r="DL33" s="632">
        <v>2923501</v>
      </c>
      <c r="DM33" s="655"/>
      <c r="DN33" s="655"/>
      <c r="DO33" s="655"/>
      <c r="DP33" s="655"/>
      <c r="DQ33" s="655"/>
      <c r="DR33" s="655"/>
      <c r="DS33" s="655"/>
      <c r="DT33" s="655"/>
      <c r="DU33" s="655"/>
      <c r="DV33" s="656"/>
      <c r="DW33" s="628">
        <v>47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93897</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2234610</v>
      </c>
      <c r="CS34" s="624"/>
      <c r="CT34" s="624"/>
      <c r="CU34" s="624"/>
      <c r="CV34" s="624"/>
      <c r="CW34" s="624"/>
      <c r="CX34" s="624"/>
      <c r="CY34" s="625"/>
      <c r="CZ34" s="628">
        <v>20.9</v>
      </c>
      <c r="DA34" s="653"/>
      <c r="DB34" s="653"/>
      <c r="DC34" s="657"/>
      <c r="DD34" s="632">
        <v>1673916</v>
      </c>
      <c r="DE34" s="624"/>
      <c r="DF34" s="624"/>
      <c r="DG34" s="624"/>
      <c r="DH34" s="624"/>
      <c r="DI34" s="624"/>
      <c r="DJ34" s="624"/>
      <c r="DK34" s="625"/>
      <c r="DL34" s="632">
        <v>1207310</v>
      </c>
      <c r="DM34" s="624"/>
      <c r="DN34" s="624"/>
      <c r="DO34" s="624"/>
      <c r="DP34" s="624"/>
      <c r="DQ34" s="624"/>
      <c r="DR34" s="624"/>
      <c r="DS34" s="624"/>
      <c r="DT34" s="624"/>
      <c r="DU34" s="624"/>
      <c r="DV34" s="625"/>
      <c r="DW34" s="628">
        <v>19.399999999999999</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431100</v>
      </c>
      <c r="S35" s="624"/>
      <c r="T35" s="624"/>
      <c r="U35" s="624"/>
      <c r="V35" s="624"/>
      <c r="W35" s="624"/>
      <c r="X35" s="624"/>
      <c r="Y35" s="625"/>
      <c r="Z35" s="626">
        <v>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88020</v>
      </c>
      <c r="CS35" s="655"/>
      <c r="CT35" s="655"/>
      <c r="CU35" s="655"/>
      <c r="CV35" s="655"/>
      <c r="CW35" s="655"/>
      <c r="CX35" s="655"/>
      <c r="CY35" s="656"/>
      <c r="CZ35" s="628">
        <v>0.8</v>
      </c>
      <c r="DA35" s="653"/>
      <c r="DB35" s="653"/>
      <c r="DC35" s="657"/>
      <c r="DD35" s="632">
        <v>78287</v>
      </c>
      <c r="DE35" s="655"/>
      <c r="DF35" s="655"/>
      <c r="DG35" s="655"/>
      <c r="DH35" s="655"/>
      <c r="DI35" s="655"/>
      <c r="DJ35" s="655"/>
      <c r="DK35" s="656"/>
      <c r="DL35" s="632">
        <v>47468</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600126</v>
      </c>
      <c r="S36" s="624"/>
      <c r="T36" s="624"/>
      <c r="U36" s="624"/>
      <c r="V36" s="624"/>
      <c r="W36" s="624"/>
      <c r="X36" s="624"/>
      <c r="Y36" s="625"/>
      <c r="Z36" s="626">
        <v>5.5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1078722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21864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1695873</v>
      </c>
      <c r="CS36" s="624"/>
      <c r="CT36" s="624"/>
      <c r="CU36" s="624"/>
      <c r="CV36" s="624"/>
      <c r="CW36" s="624"/>
      <c r="CX36" s="624"/>
      <c r="CY36" s="625"/>
      <c r="CZ36" s="628">
        <v>15.9</v>
      </c>
      <c r="DA36" s="653"/>
      <c r="DB36" s="653"/>
      <c r="DC36" s="657"/>
      <c r="DD36" s="632">
        <v>1580283</v>
      </c>
      <c r="DE36" s="624"/>
      <c r="DF36" s="624"/>
      <c r="DG36" s="624"/>
      <c r="DH36" s="624"/>
      <c r="DI36" s="624"/>
      <c r="DJ36" s="624"/>
      <c r="DK36" s="625"/>
      <c r="DL36" s="632">
        <v>1172878</v>
      </c>
      <c r="DM36" s="624"/>
      <c r="DN36" s="624"/>
      <c r="DO36" s="624"/>
      <c r="DP36" s="624"/>
      <c r="DQ36" s="624"/>
      <c r="DR36" s="624"/>
      <c r="DS36" s="624"/>
      <c r="DT36" s="624"/>
      <c r="DU36" s="624"/>
      <c r="DV36" s="625"/>
      <c r="DW36" s="628">
        <v>18.899999999999999</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246081</v>
      </c>
      <c r="S37" s="624"/>
      <c r="T37" s="624"/>
      <c r="U37" s="624"/>
      <c r="V37" s="624"/>
      <c r="W37" s="624"/>
      <c r="X37" s="624"/>
      <c r="Y37" s="625"/>
      <c r="Z37" s="626">
        <v>2.2999999999999998</v>
      </c>
      <c r="AA37" s="626"/>
      <c r="AB37" s="626"/>
      <c r="AC37" s="626"/>
      <c r="AD37" s="627">
        <v>420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468076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21864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680742</v>
      </c>
      <c r="CS37" s="655"/>
      <c r="CT37" s="655"/>
      <c r="CU37" s="655"/>
      <c r="CV37" s="655"/>
      <c r="CW37" s="655"/>
      <c r="CX37" s="655"/>
      <c r="CY37" s="656"/>
      <c r="CZ37" s="628">
        <v>6.4</v>
      </c>
      <c r="DA37" s="653"/>
      <c r="DB37" s="653"/>
      <c r="DC37" s="657"/>
      <c r="DD37" s="632">
        <v>677950</v>
      </c>
      <c r="DE37" s="655"/>
      <c r="DF37" s="655"/>
      <c r="DG37" s="655"/>
      <c r="DH37" s="655"/>
      <c r="DI37" s="655"/>
      <c r="DJ37" s="655"/>
      <c r="DK37" s="656"/>
      <c r="DL37" s="632">
        <v>649975</v>
      </c>
      <c r="DM37" s="655"/>
      <c r="DN37" s="655"/>
      <c r="DO37" s="655"/>
      <c r="DP37" s="655"/>
      <c r="DQ37" s="655"/>
      <c r="DR37" s="655"/>
      <c r="DS37" s="655"/>
      <c r="DT37" s="655"/>
      <c r="DU37" s="655"/>
      <c r="DV37" s="656"/>
      <c r="DW37" s="628">
        <v>10.4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872374</v>
      </c>
      <c r="S38" s="624"/>
      <c r="T38" s="624"/>
      <c r="U38" s="624"/>
      <c r="V38" s="624"/>
      <c r="W38" s="624"/>
      <c r="X38" s="624"/>
      <c r="Y38" s="625"/>
      <c r="Z38" s="626">
        <v>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2483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2180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608163</v>
      </c>
      <c r="CS38" s="624"/>
      <c r="CT38" s="624"/>
      <c r="CU38" s="624"/>
      <c r="CV38" s="624"/>
      <c r="CW38" s="624"/>
      <c r="CX38" s="624"/>
      <c r="CY38" s="625"/>
      <c r="CZ38" s="628">
        <v>5.7</v>
      </c>
      <c r="DA38" s="653"/>
      <c r="DB38" s="653"/>
      <c r="DC38" s="657"/>
      <c r="DD38" s="632">
        <v>498163</v>
      </c>
      <c r="DE38" s="624"/>
      <c r="DF38" s="624"/>
      <c r="DG38" s="624"/>
      <c r="DH38" s="624"/>
      <c r="DI38" s="624"/>
      <c r="DJ38" s="624"/>
      <c r="DK38" s="625"/>
      <c r="DL38" s="632">
        <v>495845</v>
      </c>
      <c r="DM38" s="624"/>
      <c r="DN38" s="624"/>
      <c r="DO38" s="624"/>
      <c r="DP38" s="624"/>
      <c r="DQ38" s="624"/>
      <c r="DR38" s="624"/>
      <c r="DS38" s="624"/>
      <c r="DT38" s="624"/>
      <c r="DU38" s="624"/>
      <c r="DV38" s="625"/>
      <c r="DW38" s="628">
        <v>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3438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122624</v>
      </c>
      <c r="CS39" s="655"/>
      <c r="CT39" s="655"/>
      <c r="CU39" s="655"/>
      <c r="CV39" s="655"/>
      <c r="CW39" s="655"/>
      <c r="CX39" s="655"/>
      <c r="CY39" s="656"/>
      <c r="CZ39" s="628">
        <v>1.1000000000000001</v>
      </c>
      <c r="DA39" s="653"/>
      <c r="DB39" s="653"/>
      <c r="DC39" s="657"/>
      <c r="DD39" s="632">
        <v>36012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50774</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1231</v>
      </c>
      <c r="CS40" s="624"/>
      <c r="CT40" s="624"/>
      <c r="CU40" s="624"/>
      <c r="CV40" s="624"/>
      <c r="CW40" s="624"/>
      <c r="CX40" s="624"/>
      <c r="CY40" s="625"/>
      <c r="CZ40" s="628">
        <v>0</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10892532</v>
      </c>
      <c r="S41" s="696"/>
      <c r="T41" s="696"/>
      <c r="U41" s="696"/>
      <c r="V41" s="696"/>
      <c r="W41" s="696"/>
      <c r="X41" s="696"/>
      <c r="Y41" s="700"/>
      <c r="Z41" s="701">
        <v>100</v>
      </c>
      <c r="AA41" s="701"/>
      <c r="AB41" s="701"/>
      <c r="AC41" s="701"/>
      <c r="AD41" s="702">
        <v>6171209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135107</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473056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1315215</v>
      </c>
      <c r="CS42" s="655"/>
      <c r="CT42" s="655"/>
      <c r="CU42" s="655"/>
      <c r="CV42" s="655"/>
      <c r="CW42" s="655"/>
      <c r="CX42" s="655"/>
      <c r="CY42" s="656"/>
      <c r="CZ42" s="628">
        <v>12.3</v>
      </c>
      <c r="DA42" s="653"/>
      <c r="DB42" s="653"/>
      <c r="DC42" s="657"/>
      <c r="DD42" s="632">
        <v>405989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7750</v>
      </c>
      <c r="CS43" s="655"/>
      <c r="CT43" s="655"/>
      <c r="CU43" s="655"/>
      <c r="CV43" s="655"/>
      <c r="CW43" s="655"/>
      <c r="CX43" s="655"/>
      <c r="CY43" s="656"/>
      <c r="CZ43" s="628">
        <v>0.1</v>
      </c>
      <c r="DA43" s="653"/>
      <c r="DB43" s="653"/>
      <c r="DC43" s="657"/>
      <c r="DD43" s="632">
        <v>7750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1315215</v>
      </c>
      <c r="CS44" s="624"/>
      <c r="CT44" s="624"/>
      <c r="CU44" s="624"/>
      <c r="CV44" s="624"/>
      <c r="CW44" s="624"/>
      <c r="CX44" s="624"/>
      <c r="CY44" s="625"/>
      <c r="CZ44" s="628">
        <v>12.3</v>
      </c>
      <c r="DA44" s="629"/>
      <c r="DB44" s="629"/>
      <c r="DC44" s="635"/>
      <c r="DD44" s="632">
        <v>405989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204397</v>
      </c>
      <c r="CS45" s="655"/>
      <c r="CT45" s="655"/>
      <c r="CU45" s="655"/>
      <c r="CV45" s="655"/>
      <c r="CW45" s="655"/>
      <c r="CX45" s="655"/>
      <c r="CY45" s="656"/>
      <c r="CZ45" s="628">
        <v>1.9</v>
      </c>
      <c r="DA45" s="653"/>
      <c r="DB45" s="653"/>
      <c r="DC45" s="657"/>
      <c r="DD45" s="632">
        <v>8484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1081340</v>
      </c>
      <c r="CS46" s="624"/>
      <c r="CT46" s="624"/>
      <c r="CU46" s="624"/>
      <c r="CV46" s="624"/>
      <c r="CW46" s="624"/>
      <c r="CX46" s="624"/>
      <c r="CY46" s="625"/>
      <c r="CZ46" s="628">
        <v>10.1</v>
      </c>
      <c r="DA46" s="629"/>
      <c r="DB46" s="629"/>
      <c r="DC46" s="635"/>
      <c r="DD46" s="632">
        <v>392127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10684106</v>
      </c>
      <c r="CS49" s="682"/>
      <c r="CT49" s="682"/>
      <c r="CU49" s="682"/>
      <c r="CV49" s="682"/>
      <c r="CW49" s="682"/>
      <c r="CX49" s="682"/>
      <c r="CY49" s="711"/>
      <c r="CZ49" s="703">
        <v>100</v>
      </c>
      <c r="DA49" s="712"/>
      <c r="DB49" s="712"/>
      <c r="DC49" s="713"/>
      <c r="DD49" s="714">
        <v>7452678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wE8WaZR0TXtthrHpGmWtWCqEZjWyXTJx8hRt8TiX3PxveOCDMq0W+LM9ApR4nkO+7sGT/LpwfDHI3ep99zn/A==" saltValue="hqFt44Yc8CPBAzZL5yxKH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10895</v>
      </c>
      <c r="R7" s="753"/>
      <c r="S7" s="753"/>
      <c r="T7" s="753"/>
      <c r="U7" s="753"/>
      <c r="V7" s="753">
        <v>10686</v>
      </c>
      <c r="W7" s="753"/>
      <c r="X7" s="753"/>
      <c r="Y7" s="753"/>
      <c r="Z7" s="753"/>
      <c r="AA7" s="753">
        <v>208</v>
      </c>
      <c r="AB7" s="753"/>
      <c r="AC7" s="753"/>
      <c r="AD7" s="753"/>
      <c r="AE7" s="754"/>
      <c r="AF7" s="755">
        <v>138</v>
      </c>
      <c r="AG7" s="756"/>
      <c r="AH7" s="756"/>
      <c r="AI7" s="756"/>
      <c r="AJ7" s="757"/>
      <c r="AK7" s="758">
        <v>433</v>
      </c>
      <c r="AL7" s="759"/>
      <c r="AM7" s="759"/>
      <c r="AN7" s="759"/>
      <c r="AO7" s="759"/>
      <c r="AP7" s="759">
        <v>12948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v>
      </c>
      <c r="R8" s="784"/>
      <c r="S8" s="784"/>
      <c r="T8" s="784"/>
      <c r="U8" s="784"/>
      <c r="V8" s="784">
        <v>2</v>
      </c>
      <c r="W8" s="784"/>
      <c r="X8" s="784"/>
      <c r="Y8" s="784"/>
      <c r="Z8" s="784"/>
      <c r="AA8" s="784" t="s">
        <v>565</v>
      </c>
      <c r="AB8" s="784"/>
      <c r="AC8" s="784"/>
      <c r="AD8" s="784"/>
      <c r="AE8" s="785"/>
      <c r="AF8" s="786" t="s">
        <v>122</v>
      </c>
      <c r="AG8" s="787"/>
      <c r="AH8" s="787"/>
      <c r="AI8" s="787"/>
      <c r="AJ8" s="788"/>
      <c r="AK8" s="769" t="s">
        <v>484</v>
      </c>
      <c r="AL8" s="770"/>
      <c r="AM8" s="770"/>
      <c r="AN8" s="770"/>
      <c r="AO8" s="770"/>
      <c r="AP8" s="770" t="s">
        <v>484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10893</v>
      </c>
      <c r="R23" s="793"/>
      <c r="S23" s="793"/>
      <c r="T23" s="793"/>
      <c r="U23" s="793"/>
      <c r="V23" s="793">
        <v>10684</v>
      </c>
      <c r="W23" s="793"/>
      <c r="X23" s="793"/>
      <c r="Y23" s="793"/>
      <c r="Z23" s="793"/>
      <c r="AA23" s="793">
        <v>208</v>
      </c>
      <c r="AB23" s="793"/>
      <c r="AC23" s="793"/>
      <c r="AD23" s="793"/>
      <c r="AE23" s="794"/>
      <c r="AF23" s="795">
        <v>138</v>
      </c>
      <c r="AG23" s="793"/>
      <c r="AH23" s="793"/>
      <c r="AI23" s="793"/>
      <c r="AJ23" s="796"/>
      <c r="AK23" s="797"/>
      <c r="AL23" s="798"/>
      <c r="AM23" s="798"/>
      <c r="AN23" s="798"/>
      <c r="AO23" s="798"/>
      <c r="AP23" s="793">
        <v>12948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1828</v>
      </c>
      <c r="R28" s="823"/>
      <c r="S28" s="823"/>
      <c r="T28" s="823"/>
      <c r="U28" s="823"/>
      <c r="V28" s="823">
        <v>1807</v>
      </c>
      <c r="W28" s="823"/>
      <c r="X28" s="823"/>
      <c r="Y28" s="823"/>
      <c r="Z28" s="823"/>
      <c r="AA28" s="823">
        <v>22</v>
      </c>
      <c r="AB28" s="823"/>
      <c r="AC28" s="823"/>
      <c r="AD28" s="823"/>
      <c r="AE28" s="824"/>
      <c r="AF28" s="825">
        <v>22</v>
      </c>
      <c r="AG28" s="823"/>
      <c r="AH28" s="823"/>
      <c r="AI28" s="823"/>
      <c r="AJ28" s="826"/>
      <c r="AK28" s="827">
        <v>199</v>
      </c>
      <c r="AL28" s="828"/>
      <c r="AM28" s="828"/>
      <c r="AN28" s="828"/>
      <c r="AO28" s="828"/>
      <c r="AP28" s="828" t="s">
        <v>544</v>
      </c>
      <c r="AQ28" s="828"/>
      <c r="AR28" s="828"/>
      <c r="AS28" s="828"/>
      <c r="AT28" s="828"/>
      <c r="AU28" s="828" t="s">
        <v>545</v>
      </c>
      <c r="AV28" s="828"/>
      <c r="AW28" s="828"/>
      <c r="AX28" s="828"/>
      <c r="AY28" s="828"/>
      <c r="AZ28" s="829" t="s">
        <v>545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1617</v>
      </c>
      <c r="R29" s="784"/>
      <c r="S29" s="784"/>
      <c r="T29" s="784"/>
      <c r="U29" s="784"/>
      <c r="V29" s="784">
        <v>1551</v>
      </c>
      <c r="W29" s="784"/>
      <c r="X29" s="784"/>
      <c r="Y29" s="784"/>
      <c r="Z29" s="784"/>
      <c r="AA29" s="784">
        <v>66</v>
      </c>
      <c r="AB29" s="784"/>
      <c r="AC29" s="784"/>
      <c r="AD29" s="784"/>
      <c r="AE29" s="785"/>
      <c r="AF29" s="786">
        <v>66</v>
      </c>
      <c r="AG29" s="787"/>
      <c r="AH29" s="787"/>
      <c r="AI29" s="787"/>
      <c r="AJ29" s="788"/>
      <c r="AK29" s="834">
        <v>246</v>
      </c>
      <c r="AL29" s="830"/>
      <c r="AM29" s="830"/>
      <c r="AN29" s="830"/>
      <c r="AO29" s="830"/>
      <c r="AP29" s="830" t="s">
        <v>544</v>
      </c>
      <c r="AQ29" s="830"/>
      <c r="AR29" s="830"/>
      <c r="AS29" s="830"/>
      <c r="AT29" s="830"/>
      <c r="AU29" s="830" t="s">
        <v>545</v>
      </c>
      <c r="AV29" s="830"/>
      <c r="AW29" s="830"/>
      <c r="AX29" s="830"/>
      <c r="AY29" s="830"/>
      <c r="AZ29" s="831" t="s">
        <v>545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227</v>
      </c>
      <c r="R30" s="784"/>
      <c r="S30" s="784"/>
      <c r="T30" s="784"/>
      <c r="U30" s="784"/>
      <c r="V30" s="784">
        <v>222</v>
      </c>
      <c r="W30" s="784"/>
      <c r="X30" s="784"/>
      <c r="Y30" s="784"/>
      <c r="Z30" s="784"/>
      <c r="AA30" s="784">
        <v>5</v>
      </c>
      <c r="AB30" s="784"/>
      <c r="AC30" s="784"/>
      <c r="AD30" s="784"/>
      <c r="AE30" s="785"/>
      <c r="AF30" s="786">
        <v>5</v>
      </c>
      <c r="AG30" s="787"/>
      <c r="AH30" s="787"/>
      <c r="AI30" s="787"/>
      <c r="AJ30" s="788"/>
      <c r="AK30" s="834">
        <v>48</v>
      </c>
      <c r="AL30" s="830"/>
      <c r="AM30" s="830"/>
      <c r="AN30" s="830"/>
      <c r="AO30" s="830"/>
      <c r="AP30" s="830" t="s">
        <v>544</v>
      </c>
      <c r="AQ30" s="830"/>
      <c r="AR30" s="830"/>
      <c r="AS30" s="830"/>
      <c r="AT30" s="830"/>
      <c r="AU30" s="830" t="s">
        <v>545</v>
      </c>
      <c r="AV30" s="830"/>
      <c r="AW30" s="830"/>
      <c r="AX30" s="830"/>
      <c r="AY30" s="830"/>
      <c r="AZ30" s="831" t="s">
        <v>545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1264</v>
      </c>
      <c r="R31" s="784"/>
      <c r="S31" s="784"/>
      <c r="T31" s="784"/>
      <c r="U31" s="784"/>
      <c r="V31" s="784">
        <v>943</v>
      </c>
      <c r="W31" s="784"/>
      <c r="X31" s="784"/>
      <c r="Y31" s="784"/>
      <c r="Z31" s="784"/>
      <c r="AA31" s="784">
        <v>321</v>
      </c>
      <c r="AB31" s="784"/>
      <c r="AC31" s="784"/>
      <c r="AD31" s="784"/>
      <c r="AE31" s="785"/>
      <c r="AF31" s="786">
        <v>75</v>
      </c>
      <c r="AG31" s="787"/>
      <c r="AH31" s="787"/>
      <c r="AI31" s="787"/>
      <c r="AJ31" s="788"/>
      <c r="AK31" s="834">
        <v>468</v>
      </c>
      <c r="AL31" s="830"/>
      <c r="AM31" s="830"/>
      <c r="AN31" s="830"/>
      <c r="AO31" s="830"/>
      <c r="AP31" s="830">
        <v>6879</v>
      </c>
      <c r="AQ31" s="830"/>
      <c r="AR31" s="830"/>
      <c r="AS31" s="830"/>
      <c r="AT31" s="830"/>
      <c r="AU31" s="830">
        <v>4245</v>
      </c>
      <c r="AV31" s="830"/>
      <c r="AW31" s="830"/>
      <c r="AX31" s="830"/>
      <c r="AY31" s="830"/>
      <c r="AZ31" s="831" t="s">
        <v>545</v>
      </c>
      <c r="BA31" s="831"/>
      <c r="BB31" s="831"/>
      <c r="BC31" s="831"/>
      <c r="BD31" s="831"/>
      <c r="BE31" s="832" t="s">
        <v>566</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168</v>
      </c>
      <c r="AG63" s="844"/>
      <c r="AH63" s="844"/>
      <c r="AI63" s="844"/>
      <c r="AJ63" s="845"/>
      <c r="AK63" s="846"/>
      <c r="AL63" s="841"/>
      <c r="AM63" s="841"/>
      <c r="AN63" s="841"/>
      <c r="AO63" s="841"/>
      <c r="AP63" s="844">
        <v>6879</v>
      </c>
      <c r="AQ63" s="844"/>
      <c r="AR63" s="844"/>
      <c r="AS63" s="844"/>
      <c r="AT63" s="844"/>
      <c r="AU63" s="844">
        <v>4245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3586</v>
      </c>
      <c r="R68" s="866"/>
      <c r="S68" s="866"/>
      <c r="T68" s="866"/>
      <c r="U68" s="866"/>
      <c r="V68" s="866">
        <v>3131</v>
      </c>
      <c r="W68" s="866"/>
      <c r="X68" s="866"/>
      <c r="Y68" s="866"/>
      <c r="Z68" s="866"/>
      <c r="AA68" s="866">
        <v>455</v>
      </c>
      <c r="AB68" s="866"/>
      <c r="AC68" s="866"/>
      <c r="AD68" s="866"/>
      <c r="AE68" s="866"/>
      <c r="AF68" s="866">
        <v>455</v>
      </c>
      <c r="AG68" s="866"/>
      <c r="AH68" s="866"/>
      <c r="AI68" s="866"/>
      <c r="AJ68" s="866"/>
      <c r="AK68" s="866">
        <v>65</v>
      </c>
      <c r="AL68" s="866"/>
      <c r="AM68" s="866"/>
      <c r="AN68" s="866"/>
      <c r="AO68" s="866"/>
      <c r="AP68" s="866" t="s">
        <v>564</v>
      </c>
      <c r="AQ68" s="866"/>
      <c r="AR68" s="866"/>
      <c r="AS68" s="866"/>
      <c r="AT68" s="866"/>
      <c r="AU68" s="866" t="s">
        <v>545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34</v>
      </c>
      <c r="R69" s="830"/>
      <c r="S69" s="830"/>
      <c r="T69" s="830"/>
      <c r="U69" s="830"/>
      <c r="V69" s="830">
        <v>33</v>
      </c>
      <c r="W69" s="830"/>
      <c r="X69" s="830"/>
      <c r="Y69" s="830"/>
      <c r="Z69" s="830"/>
      <c r="AA69" s="830">
        <v>0</v>
      </c>
      <c r="AB69" s="830"/>
      <c r="AC69" s="830"/>
      <c r="AD69" s="830"/>
      <c r="AE69" s="830"/>
      <c r="AF69" s="830">
        <v>0</v>
      </c>
      <c r="AG69" s="830"/>
      <c r="AH69" s="830"/>
      <c r="AI69" s="830"/>
      <c r="AJ69" s="830"/>
      <c r="AK69" s="830">
        <v>1</v>
      </c>
      <c r="AL69" s="830"/>
      <c r="AM69" s="830"/>
      <c r="AN69" s="830"/>
      <c r="AO69" s="830"/>
      <c r="AP69" s="830" t="s">
        <v>564</v>
      </c>
      <c r="AQ69" s="830"/>
      <c r="AR69" s="830"/>
      <c r="AS69" s="830"/>
      <c r="AT69" s="830"/>
      <c r="AU69" s="830" t="s">
        <v>545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3324</v>
      </c>
      <c r="R70" s="830"/>
      <c r="S70" s="830"/>
      <c r="T70" s="830"/>
      <c r="U70" s="830"/>
      <c r="V70" s="830">
        <v>3254</v>
      </c>
      <c r="W70" s="830"/>
      <c r="X70" s="830"/>
      <c r="Y70" s="830"/>
      <c r="Z70" s="830"/>
      <c r="AA70" s="830">
        <v>70</v>
      </c>
      <c r="AB70" s="830"/>
      <c r="AC70" s="830"/>
      <c r="AD70" s="830"/>
      <c r="AE70" s="830"/>
      <c r="AF70" s="830">
        <v>63</v>
      </c>
      <c r="AG70" s="830"/>
      <c r="AH70" s="830"/>
      <c r="AI70" s="830"/>
      <c r="AJ70" s="830"/>
      <c r="AK70" s="830">
        <v>113</v>
      </c>
      <c r="AL70" s="830"/>
      <c r="AM70" s="830"/>
      <c r="AN70" s="830"/>
      <c r="AO70" s="830"/>
      <c r="AP70" s="830">
        <v>1067</v>
      </c>
      <c r="AQ70" s="830"/>
      <c r="AR70" s="830"/>
      <c r="AS70" s="830"/>
      <c r="AT70" s="830"/>
      <c r="AU70" s="830">
        <v>142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185</v>
      </c>
      <c r="R71" s="830"/>
      <c r="S71" s="830"/>
      <c r="T71" s="830"/>
      <c r="U71" s="830"/>
      <c r="V71" s="830">
        <v>160</v>
      </c>
      <c r="W71" s="830"/>
      <c r="X71" s="830"/>
      <c r="Y71" s="830"/>
      <c r="Z71" s="830"/>
      <c r="AA71" s="830">
        <v>25</v>
      </c>
      <c r="AB71" s="830"/>
      <c r="AC71" s="830"/>
      <c r="AD71" s="830"/>
      <c r="AE71" s="830"/>
      <c r="AF71" s="830">
        <v>25</v>
      </c>
      <c r="AG71" s="830"/>
      <c r="AH71" s="830"/>
      <c r="AI71" s="830"/>
      <c r="AJ71" s="830"/>
      <c r="AK71" s="830" t="s">
        <v>564</v>
      </c>
      <c r="AL71" s="830"/>
      <c r="AM71" s="830"/>
      <c r="AN71" s="830"/>
      <c r="AO71" s="830"/>
      <c r="AP71" s="830" t="s">
        <v>564</v>
      </c>
      <c r="AQ71" s="830"/>
      <c r="AR71" s="830"/>
      <c r="AS71" s="830"/>
      <c r="AT71" s="830"/>
      <c r="AU71" s="830" t="s">
        <v>545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713</v>
      </c>
      <c r="R72" s="830"/>
      <c r="S72" s="830"/>
      <c r="T72" s="830"/>
      <c r="U72" s="830"/>
      <c r="V72" s="830">
        <v>702</v>
      </c>
      <c r="W72" s="830"/>
      <c r="X72" s="830"/>
      <c r="Y72" s="830"/>
      <c r="Z72" s="830"/>
      <c r="AA72" s="830">
        <v>11</v>
      </c>
      <c r="AB72" s="830"/>
      <c r="AC72" s="830"/>
      <c r="AD72" s="830"/>
      <c r="AE72" s="830"/>
      <c r="AF72" s="830">
        <v>11</v>
      </c>
      <c r="AG72" s="830"/>
      <c r="AH72" s="830"/>
      <c r="AI72" s="830"/>
      <c r="AJ72" s="830"/>
      <c r="AK72" s="830">
        <v>10</v>
      </c>
      <c r="AL72" s="830"/>
      <c r="AM72" s="830"/>
      <c r="AN72" s="830"/>
      <c r="AO72" s="830"/>
      <c r="AP72" s="830">
        <v>153</v>
      </c>
      <c r="AQ72" s="830"/>
      <c r="AR72" s="830"/>
      <c r="AS72" s="830"/>
      <c r="AT72" s="830"/>
      <c r="AU72" s="830">
        <v>48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66</v>
      </c>
      <c r="R73" s="830"/>
      <c r="S73" s="830"/>
      <c r="T73" s="830"/>
      <c r="U73" s="830"/>
      <c r="V73" s="830">
        <v>56</v>
      </c>
      <c r="W73" s="830"/>
      <c r="X73" s="830"/>
      <c r="Y73" s="830"/>
      <c r="Z73" s="830"/>
      <c r="AA73" s="830">
        <v>10</v>
      </c>
      <c r="AB73" s="830"/>
      <c r="AC73" s="830"/>
      <c r="AD73" s="830"/>
      <c r="AE73" s="830"/>
      <c r="AF73" s="830">
        <v>10</v>
      </c>
      <c r="AG73" s="830"/>
      <c r="AH73" s="830"/>
      <c r="AI73" s="830"/>
      <c r="AJ73" s="830"/>
      <c r="AK73" s="830" t="s">
        <v>564</v>
      </c>
      <c r="AL73" s="830"/>
      <c r="AM73" s="830"/>
      <c r="AN73" s="830"/>
      <c r="AO73" s="830"/>
      <c r="AP73" s="830" t="s">
        <v>564</v>
      </c>
      <c r="AQ73" s="830"/>
      <c r="AR73" s="830"/>
      <c r="AS73" s="830"/>
      <c r="AT73" s="830"/>
      <c r="AU73" s="830" t="s">
        <v>545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552</v>
      </c>
      <c r="R74" s="830"/>
      <c r="S74" s="830"/>
      <c r="T74" s="830"/>
      <c r="U74" s="830"/>
      <c r="V74" s="830">
        <v>469</v>
      </c>
      <c r="W74" s="830"/>
      <c r="X74" s="830"/>
      <c r="Y74" s="830"/>
      <c r="Z74" s="830"/>
      <c r="AA74" s="830">
        <v>84</v>
      </c>
      <c r="AB74" s="830"/>
      <c r="AC74" s="830"/>
      <c r="AD74" s="830"/>
      <c r="AE74" s="830"/>
      <c r="AF74" s="830">
        <v>84</v>
      </c>
      <c r="AG74" s="830"/>
      <c r="AH74" s="830"/>
      <c r="AI74" s="830"/>
      <c r="AJ74" s="830"/>
      <c r="AK74" s="830" t="s">
        <v>564</v>
      </c>
      <c r="AL74" s="830"/>
      <c r="AM74" s="830"/>
      <c r="AN74" s="830"/>
      <c r="AO74" s="830"/>
      <c r="AP74" s="830">
        <v>2075</v>
      </c>
      <c r="AQ74" s="830"/>
      <c r="AR74" s="830"/>
      <c r="AS74" s="830"/>
      <c r="AT74" s="830"/>
      <c r="AU74" s="830" t="s">
        <v>545</v>
      </c>
      <c r="AV74" s="830"/>
      <c r="AW74" s="830"/>
      <c r="AX74" s="830"/>
      <c r="AY74" s="830"/>
      <c r="AZ74" s="832" t="s">
        <v>567</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553</v>
      </c>
      <c r="C75" s="874"/>
      <c r="D75" s="874"/>
      <c r="E75" s="874"/>
      <c r="F75" s="874"/>
      <c r="G75" s="874"/>
      <c r="H75" s="874"/>
      <c r="I75" s="874"/>
      <c r="J75" s="874"/>
      <c r="K75" s="874"/>
      <c r="L75" s="874"/>
      <c r="M75" s="874"/>
      <c r="N75" s="874"/>
      <c r="O75" s="874"/>
      <c r="P75" s="875"/>
      <c r="Q75" s="877">
        <v>391</v>
      </c>
      <c r="R75" s="878"/>
      <c r="S75" s="878"/>
      <c r="T75" s="878"/>
      <c r="U75" s="834"/>
      <c r="V75" s="879">
        <v>375</v>
      </c>
      <c r="W75" s="878"/>
      <c r="X75" s="878"/>
      <c r="Y75" s="878"/>
      <c r="Z75" s="834"/>
      <c r="AA75" s="879">
        <v>16</v>
      </c>
      <c r="AB75" s="878"/>
      <c r="AC75" s="878"/>
      <c r="AD75" s="878"/>
      <c r="AE75" s="834"/>
      <c r="AF75" s="879">
        <v>16</v>
      </c>
      <c r="AG75" s="878"/>
      <c r="AH75" s="878"/>
      <c r="AI75" s="878"/>
      <c r="AJ75" s="834"/>
      <c r="AK75" s="879" t="s">
        <v>564</v>
      </c>
      <c r="AL75" s="878"/>
      <c r="AM75" s="878"/>
      <c r="AN75" s="878"/>
      <c r="AO75" s="834"/>
      <c r="AP75" s="879" t="s">
        <v>564</v>
      </c>
      <c r="AQ75" s="878"/>
      <c r="AR75" s="878"/>
      <c r="AS75" s="878"/>
      <c r="AT75" s="834"/>
      <c r="AU75" s="879" t="s">
        <v>545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554</v>
      </c>
      <c r="C76" s="874"/>
      <c r="D76" s="874"/>
      <c r="E76" s="874"/>
      <c r="F76" s="874"/>
      <c r="G76" s="874"/>
      <c r="H76" s="874"/>
      <c r="I76" s="874"/>
      <c r="J76" s="874"/>
      <c r="K76" s="874"/>
      <c r="L76" s="874"/>
      <c r="M76" s="874"/>
      <c r="N76" s="874"/>
      <c r="O76" s="874"/>
      <c r="P76" s="875"/>
      <c r="Q76" s="877">
        <v>82</v>
      </c>
      <c r="R76" s="878"/>
      <c r="S76" s="878"/>
      <c r="T76" s="878"/>
      <c r="U76" s="834"/>
      <c r="V76" s="879">
        <v>76</v>
      </c>
      <c r="W76" s="878"/>
      <c r="X76" s="878"/>
      <c r="Y76" s="878"/>
      <c r="Z76" s="834"/>
      <c r="AA76" s="879">
        <v>6</v>
      </c>
      <c r="AB76" s="878"/>
      <c r="AC76" s="878"/>
      <c r="AD76" s="878"/>
      <c r="AE76" s="834"/>
      <c r="AF76" s="879">
        <v>6</v>
      </c>
      <c r="AG76" s="878"/>
      <c r="AH76" s="878"/>
      <c r="AI76" s="878"/>
      <c r="AJ76" s="834"/>
      <c r="AK76" s="879" t="s">
        <v>564</v>
      </c>
      <c r="AL76" s="878"/>
      <c r="AM76" s="878"/>
      <c r="AN76" s="878"/>
      <c r="AO76" s="834"/>
      <c r="AP76" s="879" t="s">
        <v>564</v>
      </c>
      <c r="AQ76" s="878"/>
      <c r="AR76" s="878"/>
      <c r="AS76" s="878"/>
      <c r="AT76" s="834"/>
      <c r="AU76" s="879" t="s">
        <v>545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555</v>
      </c>
      <c r="C77" s="874"/>
      <c r="D77" s="874"/>
      <c r="E77" s="874"/>
      <c r="F77" s="874"/>
      <c r="G77" s="874"/>
      <c r="H77" s="874"/>
      <c r="I77" s="874"/>
      <c r="J77" s="874"/>
      <c r="K77" s="874"/>
      <c r="L77" s="874"/>
      <c r="M77" s="874"/>
      <c r="N77" s="874"/>
      <c r="O77" s="874"/>
      <c r="P77" s="875"/>
      <c r="Q77" s="877">
        <v>184</v>
      </c>
      <c r="R77" s="878"/>
      <c r="S77" s="878"/>
      <c r="T77" s="878"/>
      <c r="U77" s="834"/>
      <c r="V77" s="879">
        <v>176</v>
      </c>
      <c r="W77" s="878"/>
      <c r="X77" s="878"/>
      <c r="Y77" s="878"/>
      <c r="Z77" s="834"/>
      <c r="AA77" s="879">
        <v>8</v>
      </c>
      <c r="AB77" s="878"/>
      <c r="AC77" s="878"/>
      <c r="AD77" s="878"/>
      <c r="AE77" s="834"/>
      <c r="AF77" s="879">
        <v>8</v>
      </c>
      <c r="AG77" s="878"/>
      <c r="AH77" s="878"/>
      <c r="AI77" s="878"/>
      <c r="AJ77" s="834"/>
      <c r="AK77" s="879" t="s">
        <v>564</v>
      </c>
      <c r="AL77" s="878"/>
      <c r="AM77" s="878"/>
      <c r="AN77" s="878"/>
      <c r="AO77" s="834"/>
      <c r="AP77" s="879" t="s">
        <v>564</v>
      </c>
      <c r="AQ77" s="878"/>
      <c r="AR77" s="878"/>
      <c r="AS77" s="878"/>
      <c r="AT77" s="834"/>
      <c r="AU77" s="879" t="s">
        <v>545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556</v>
      </c>
      <c r="C78" s="874"/>
      <c r="D78" s="874"/>
      <c r="E78" s="874"/>
      <c r="F78" s="874"/>
      <c r="G78" s="874"/>
      <c r="H78" s="874"/>
      <c r="I78" s="874"/>
      <c r="J78" s="874"/>
      <c r="K78" s="874"/>
      <c r="L78" s="874"/>
      <c r="M78" s="874"/>
      <c r="N78" s="874"/>
      <c r="O78" s="874"/>
      <c r="P78" s="875"/>
      <c r="Q78" s="876">
        <v>188612</v>
      </c>
      <c r="R78" s="830"/>
      <c r="S78" s="830"/>
      <c r="T78" s="830"/>
      <c r="U78" s="830"/>
      <c r="V78" s="830">
        <v>182940</v>
      </c>
      <c r="W78" s="830"/>
      <c r="X78" s="830"/>
      <c r="Y78" s="830"/>
      <c r="Z78" s="830"/>
      <c r="AA78" s="830">
        <v>5672</v>
      </c>
      <c r="AB78" s="830"/>
      <c r="AC78" s="830"/>
      <c r="AD78" s="830"/>
      <c r="AE78" s="830"/>
      <c r="AF78" s="830">
        <v>5672</v>
      </c>
      <c r="AG78" s="830"/>
      <c r="AH78" s="830"/>
      <c r="AI78" s="830"/>
      <c r="AJ78" s="830"/>
      <c r="AK78" s="830">
        <v>2011</v>
      </c>
      <c r="AL78" s="830"/>
      <c r="AM78" s="830"/>
      <c r="AN78" s="830"/>
      <c r="AO78" s="830"/>
      <c r="AP78" s="830" t="s">
        <v>564</v>
      </c>
      <c r="AQ78" s="830"/>
      <c r="AR78" s="830"/>
      <c r="AS78" s="830"/>
      <c r="AT78" s="830"/>
      <c r="AU78" s="830" t="s">
        <v>563</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6350</v>
      </c>
      <c r="AG88" s="844"/>
      <c r="AH88" s="844"/>
      <c r="AI88" s="844"/>
      <c r="AJ88" s="844"/>
      <c r="AK88" s="841"/>
      <c r="AL88" s="841"/>
      <c r="AM88" s="841"/>
      <c r="AN88" s="841"/>
      <c r="AO88" s="841"/>
      <c r="AP88" s="844">
        <v>3295</v>
      </c>
      <c r="AQ88" s="844"/>
      <c r="AR88" s="844"/>
      <c r="AS88" s="844"/>
      <c r="AT88" s="844"/>
      <c r="AU88" s="844">
        <v>190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922689</v>
      </c>
      <c r="AB110" s="900"/>
      <c r="AC110" s="900"/>
      <c r="AD110" s="900"/>
      <c r="AE110" s="901"/>
      <c r="AF110" s="902">
        <v>961227</v>
      </c>
      <c r="AG110" s="900"/>
      <c r="AH110" s="900"/>
      <c r="AI110" s="900"/>
      <c r="AJ110" s="901"/>
      <c r="AK110" s="902">
        <v>984841</v>
      </c>
      <c r="AL110" s="900"/>
      <c r="AM110" s="900"/>
      <c r="AN110" s="900"/>
      <c r="AO110" s="901"/>
      <c r="AP110" s="903">
        <v>19.399999999999999</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12529478</v>
      </c>
      <c r="BR110" s="931"/>
      <c r="BS110" s="931"/>
      <c r="BT110" s="931"/>
      <c r="BU110" s="931"/>
      <c r="BV110" s="931">
        <v>12981714</v>
      </c>
      <c r="BW110" s="931"/>
      <c r="BX110" s="931"/>
      <c r="BY110" s="931"/>
      <c r="BZ110" s="931"/>
      <c r="CA110" s="931">
        <v>12947809</v>
      </c>
      <c r="CB110" s="931"/>
      <c r="CC110" s="931"/>
      <c r="CD110" s="931"/>
      <c r="CE110" s="931"/>
      <c r="CF110" s="944">
        <v>255.5</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319664</v>
      </c>
      <c r="BR111" s="926"/>
      <c r="BS111" s="926"/>
      <c r="BT111" s="926"/>
      <c r="BU111" s="926"/>
      <c r="BV111" s="926">
        <v>312060</v>
      </c>
      <c r="BW111" s="926"/>
      <c r="BX111" s="926"/>
      <c r="BY111" s="926"/>
      <c r="BZ111" s="926"/>
      <c r="CA111" s="926">
        <v>33384</v>
      </c>
      <c r="CB111" s="926"/>
      <c r="CC111" s="926"/>
      <c r="CD111" s="926"/>
      <c r="CE111" s="926"/>
      <c r="CF111" s="920">
        <v>0.7</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4757399</v>
      </c>
      <c r="BR112" s="926"/>
      <c r="BS112" s="926"/>
      <c r="BT112" s="926"/>
      <c r="BU112" s="926"/>
      <c r="BV112" s="926">
        <v>4507538</v>
      </c>
      <c r="BW112" s="926"/>
      <c r="BX112" s="926"/>
      <c r="BY112" s="926"/>
      <c r="BZ112" s="926"/>
      <c r="CA112" s="926">
        <v>4244513</v>
      </c>
      <c r="CB112" s="926"/>
      <c r="CC112" s="926"/>
      <c r="CD112" s="926"/>
      <c r="CE112" s="926"/>
      <c r="CF112" s="920">
        <v>83.8</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274072</v>
      </c>
      <c r="DH112" s="926"/>
      <c r="DI112" s="926"/>
      <c r="DJ112" s="926"/>
      <c r="DK112" s="926"/>
      <c r="DL112" s="926">
        <v>274072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382404</v>
      </c>
      <c r="AB113" s="938"/>
      <c r="AC113" s="938"/>
      <c r="AD113" s="938"/>
      <c r="AE113" s="939"/>
      <c r="AF113" s="940">
        <v>368521</v>
      </c>
      <c r="AG113" s="938"/>
      <c r="AH113" s="938"/>
      <c r="AI113" s="938"/>
      <c r="AJ113" s="939"/>
      <c r="AK113" s="940">
        <v>379063</v>
      </c>
      <c r="AL113" s="938"/>
      <c r="AM113" s="938"/>
      <c r="AN113" s="938"/>
      <c r="AO113" s="939"/>
      <c r="AP113" s="941">
        <v>7.5</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294986</v>
      </c>
      <c r="BR113" s="926"/>
      <c r="BS113" s="926"/>
      <c r="BT113" s="926"/>
      <c r="BU113" s="926"/>
      <c r="BV113" s="926">
        <v>241265</v>
      </c>
      <c r="BW113" s="926"/>
      <c r="BX113" s="926"/>
      <c r="BY113" s="926"/>
      <c r="BZ113" s="926"/>
      <c r="CA113" s="926">
        <v>190532</v>
      </c>
      <c r="CB113" s="926"/>
      <c r="CC113" s="926"/>
      <c r="CD113" s="926"/>
      <c r="CE113" s="926"/>
      <c r="CF113" s="920">
        <v>3.8</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58644</v>
      </c>
      <c r="AB114" s="959"/>
      <c r="AC114" s="959"/>
      <c r="AD114" s="959"/>
      <c r="AE114" s="960"/>
      <c r="AF114" s="961">
        <v>53603</v>
      </c>
      <c r="AG114" s="959"/>
      <c r="AH114" s="959"/>
      <c r="AI114" s="959"/>
      <c r="AJ114" s="960"/>
      <c r="AK114" s="961">
        <v>54251</v>
      </c>
      <c r="AL114" s="959"/>
      <c r="AM114" s="959"/>
      <c r="AN114" s="959"/>
      <c r="AO114" s="960"/>
      <c r="AP114" s="962">
        <v>1.1000000000000001</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1007278</v>
      </c>
      <c r="BR114" s="926"/>
      <c r="BS114" s="926"/>
      <c r="BT114" s="926"/>
      <c r="BU114" s="926"/>
      <c r="BV114" s="926">
        <v>988798</v>
      </c>
      <c r="BW114" s="926"/>
      <c r="BX114" s="926"/>
      <c r="BY114" s="926"/>
      <c r="BZ114" s="926"/>
      <c r="CA114" s="926">
        <v>868365</v>
      </c>
      <c r="CB114" s="926"/>
      <c r="CC114" s="926"/>
      <c r="CD114" s="926"/>
      <c r="CE114" s="926"/>
      <c r="CF114" s="920">
        <v>17.100000000000001</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7603</v>
      </c>
      <c r="AB115" s="938"/>
      <c r="AC115" s="938"/>
      <c r="AD115" s="938"/>
      <c r="AE115" s="939"/>
      <c r="AF115" s="940">
        <v>5783</v>
      </c>
      <c r="AG115" s="938"/>
      <c r="AH115" s="938"/>
      <c r="AI115" s="938"/>
      <c r="AJ115" s="939"/>
      <c r="AK115" s="940">
        <v>4603</v>
      </c>
      <c r="AL115" s="938"/>
      <c r="AM115" s="938"/>
      <c r="AN115" s="938"/>
      <c r="AO115" s="939"/>
      <c r="AP115" s="941">
        <v>0.1</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12</v>
      </c>
      <c r="AB116" s="959"/>
      <c r="AC116" s="959"/>
      <c r="AD116" s="959"/>
      <c r="AE116" s="960"/>
      <c r="AF116" s="961">
        <v>4</v>
      </c>
      <c r="AG116" s="959"/>
      <c r="AH116" s="959"/>
      <c r="AI116" s="959"/>
      <c r="AJ116" s="960"/>
      <c r="AK116" s="961">
        <v>10</v>
      </c>
      <c r="AL116" s="959"/>
      <c r="AM116" s="959"/>
      <c r="AN116" s="959"/>
      <c r="AO116" s="960"/>
      <c r="AP116" s="962">
        <v>0</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45592</v>
      </c>
      <c r="DH116" s="959"/>
      <c r="DI116" s="959"/>
      <c r="DJ116" s="959"/>
      <c r="DK116" s="960"/>
      <c r="DL116" s="961">
        <v>37988</v>
      </c>
      <c r="DM116" s="959"/>
      <c r="DN116" s="959"/>
      <c r="DO116" s="959"/>
      <c r="DP116" s="960"/>
      <c r="DQ116" s="961">
        <v>33384</v>
      </c>
      <c r="DR116" s="959"/>
      <c r="DS116" s="959"/>
      <c r="DT116" s="959"/>
      <c r="DU116" s="960"/>
      <c r="DV116" s="962">
        <v>0.7</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1371352</v>
      </c>
      <c r="AB117" s="979"/>
      <c r="AC117" s="979"/>
      <c r="AD117" s="979"/>
      <c r="AE117" s="980"/>
      <c r="AF117" s="981">
        <v>1389138</v>
      </c>
      <c r="AG117" s="979"/>
      <c r="AH117" s="979"/>
      <c r="AI117" s="979"/>
      <c r="AJ117" s="980"/>
      <c r="AK117" s="981">
        <v>1422768</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18908805</v>
      </c>
      <c r="BR119" s="1000"/>
      <c r="BS119" s="1000"/>
      <c r="BT119" s="1000"/>
      <c r="BU119" s="1000"/>
      <c r="BV119" s="1000">
        <v>19031375</v>
      </c>
      <c r="BW119" s="1000"/>
      <c r="BX119" s="1000"/>
      <c r="BY119" s="1000"/>
      <c r="BZ119" s="1000"/>
      <c r="CA119" s="1000">
        <v>18284603</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4475028</v>
      </c>
      <c r="BR120" s="931"/>
      <c r="BS120" s="931"/>
      <c r="BT120" s="931"/>
      <c r="BU120" s="931"/>
      <c r="BV120" s="931">
        <v>4341878</v>
      </c>
      <c r="BW120" s="931"/>
      <c r="BX120" s="931"/>
      <c r="BY120" s="931"/>
      <c r="BZ120" s="931"/>
      <c r="CA120" s="931">
        <v>4204298</v>
      </c>
      <c r="CB120" s="931"/>
      <c r="CC120" s="931"/>
      <c r="CD120" s="931"/>
      <c r="CE120" s="931"/>
      <c r="CF120" s="944">
        <v>83</v>
      </c>
      <c r="CG120" s="945"/>
      <c r="CH120" s="945"/>
      <c r="CI120" s="945"/>
      <c r="CJ120" s="945"/>
      <c r="CK120" s="1006" t="s">
        <v>443</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4757399</v>
      </c>
      <c r="DH120" s="931"/>
      <c r="DI120" s="931"/>
      <c r="DJ120" s="931"/>
      <c r="DK120" s="931"/>
      <c r="DL120" s="931">
        <v>4507538</v>
      </c>
      <c r="DM120" s="931"/>
      <c r="DN120" s="931"/>
      <c r="DO120" s="931"/>
      <c r="DP120" s="931"/>
      <c r="DQ120" s="931">
        <v>4244513</v>
      </c>
      <c r="DR120" s="931"/>
      <c r="DS120" s="931"/>
      <c r="DT120" s="931"/>
      <c r="DU120" s="931"/>
      <c r="DV120" s="932">
        <v>83.8</v>
      </c>
      <c r="DW120" s="932"/>
      <c r="DX120" s="932"/>
      <c r="DY120" s="932"/>
      <c r="DZ120" s="933"/>
    </row>
    <row r="121" spans="1:130" s="230" customFormat="1" ht="26.25" customHeight="1" x14ac:dyDescent="0.1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28275</v>
      </c>
      <c r="BR121" s="926"/>
      <c r="BS121" s="926"/>
      <c r="BT121" s="926"/>
      <c r="BU121" s="926"/>
      <c r="BV121" s="926">
        <v>24443</v>
      </c>
      <c r="BW121" s="926"/>
      <c r="BX121" s="926"/>
      <c r="BY121" s="926"/>
      <c r="BZ121" s="926"/>
      <c r="CA121" s="926">
        <v>10408</v>
      </c>
      <c r="CB121" s="926"/>
      <c r="CC121" s="926"/>
      <c r="CD121" s="926"/>
      <c r="CE121" s="926"/>
      <c r="CF121" s="920">
        <v>0.2</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13465929</v>
      </c>
      <c r="BR122" s="1000"/>
      <c r="BS122" s="1000"/>
      <c r="BT122" s="1000"/>
      <c r="BU122" s="1000"/>
      <c r="BV122" s="1000">
        <v>13221589</v>
      </c>
      <c r="BW122" s="1000"/>
      <c r="BX122" s="1000"/>
      <c r="BY122" s="1000"/>
      <c r="BZ122" s="1000"/>
      <c r="CA122" s="1000">
        <v>12415704</v>
      </c>
      <c r="CB122" s="1000"/>
      <c r="CC122" s="1000"/>
      <c r="CD122" s="1000"/>
      <c r="CE122" s="1000"/>
      <c r="CF122" s="1017">
        <v>245</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7603</v>
      </c>
      <c r="AB123" s="959"/>
      <c r="AC123" s="959"/>
      <c r="AD123" s="959"/>
      <c r="AE123" s="960"/>
      <c r="AF123" s="961">
        <v>5783</v>
      </c>
      <c r="AG123" s="959"/>
      <c r="AH123" s="959"/>
      <c r="AI123" s="959"/>
      <c r="AJ123" s="960"/>
      <c r="AK123" s="961">
        <v>4603</v>
      </c>
      <c r="AL123" s="959"/>
      <c r="AM123" s="959"/>
      <c r="AN123" s="959"/>
      <c r="AO123" s="960"/>
      <c r="AP123" s="962">
        <v>0.1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17969232</v>
      </c>
      <c r="BR123" s="1064"/>
      <c r="BS123" s="1064"/>
      <c r="BT123" s="1064"/>
      <c r="BU123" s="1064"/>
      <c r="BV123" s="1064">
        <v>17587910</v>
      </c>
      <c r="BW123" s="1064"/>
      <c r="BX123" s="1064"/>
      <c r="BY123" s="1064"/>
      <c r="BZ123" s="1064"/>
      <c r="CA123" s="1064">
        <v>16630410</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18.3</v>
      </c>
      <c r="BR124" s="1027"/>
      <c r="BS124" s="1027"/>
      <c r="BT124" s="1027"/>
      <c r="BU124" s="1027"/>
      <c r="BV124" s="1027">
        <v>29.3</v>
      </c>
      <c r="BW124" s="1027"/>
      <c r="BX124" s="1027"/>
      <c r="BY124" s="1027"/>
      <c r="BZ124" s="1027"/>
      <c r="CA124" s="1027">
        <v>32.6</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2603</v>
      </c>
      <c r="AB128" s="1046"/>
      <c r="AC128" s="1046"/>
      <c r="AD128" s="1046"/>
      <c r="AE128" s="1047"/>
      <c r="AF128" s="1048">
        <v>1164</v>
      </c>
      <c r="AG128" s="1046"/>
      <c r="AH128" s="1046"/>
      <c r="AI128" s="1046"/>
      <c r="AJ128" s="1047"/>
      <c r="AK128" s="1048">
        <v>970</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14.36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6245294</v>
      </c>
      <c r="AB129" s="959"/>
      <c r="AC129" s="959"/>
      <c r="AD129" s="959"/>
      <c r="AE129" s="960"/>
      <c r="AF129" s="961">
        <v>6048510</v>
      </c>
      <c r="AG129" s="959"/>
      <c r="AH129" s="959"/>
      <c r="AI129" s="959"/>
      <c r="AJ129" s="960"/>
      <c r="AK129" s="961">
        <v>6178648</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19.36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1121012</v>
      </c>
      <c r="AB130" s="959"/>
      <c r="AC130" s="959"/>
      <c r="AD130" s="959"/>
      <c r="AE130" s="960"/>
      <c r="AF130" s="961">
        <v>1122331</v>
      </c>
      <c r="AG130" s="959"/>
      <c r="AH130" s="959"/>
      <c r="AI130" s="959"/>
      <c r="AJ130" s="960"/>
      <c r="AK130" s="961">
        <v>1111900</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5.4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5124282</v>
      </c>
      <c r="AB131" s="986"/>
      <c r="AC131" s="986"/>
      <c r="AD131" s="986"/>
      <c r="AE131" s="987"/>
      <c r="AF131" s="985">
        <v>4926179</v>
      </c>
      <c r="AG131" s="986"/>
      <c r="AH131" s="986"/>
      <c r="AI131" s="986"/>
      <c r="AJ131" s="987"/>
      <c r="AK131" s="985">
        <v>5066748</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v>32.6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4.8345699939999998</v>
      </c>
      <c r="AB132" s="1097"/>
      <c r="AC132" s="1097"/>
      <c r="AD132" s="1097"/>
      <c r="AE132" s="1098"/>
      <c r="AF132" s="1099">
        <v>5.3924755879999999</v>
      </c>
      <c r="AG132" s="1097"/>
      <c r="AH132" s="1097"/>
      <c r="AI132" s="1097"/>
      <c r="AJ132" s="1098"/>
      <c r="AK132" s="1099">
        <v>6.1163097119999996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3.8</v>
      </c>
      <c r="AB133" s="1080"/>
      <c r="AC133" s="1080"/>
      <c r="AD133" s="1080"/>
      <c r="AE133" s="1081"/>
      <c r="AF133" s="1079">
        <v>4.5</v>
      </c>
      <c r="AG133" s="1080"/>
      <c r="AH133" s="1080"/>
      <c r="AI133" s="1080"/>
      <c r="AJ133" s="1081"/>
      <c r="AK133" s="1079">
        <v>5.4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ulz+YR2ltc3yOJJkaSB92sJJIe0RS+vjFAbNYdNnJ4ywO/KOcuGMkC3DAm6jWdR/a2H0sQvV9RDu3hfw9OK4Q==" saltValue="3AuYpGdcBezgpKAJPpP9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2PixoVvwAMMjsCyNc2qeCIB+KoYnaxiCX7f/5bJL9hDst10jydmlIPZDxiipu4qpXES6rc0zvWbl29AnzS43w==" saltValue="jZuC0LPTyWyQh8ttHkpA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8QYTZFlVM0kl8LHd4DjpgOkhLuHiFFQxL0f83af/n9MT2FGNvuTjh9MxqO6jOrMwyCUYQHHGA3NnUvi+UZ4uQ==" saltValue="zqUn3fqm3m6Pgp6XyS/+3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1672841</v>
      </c>
      <c r="AP9" s="281">
        <v>78930</v>
      </c>
      <c r="AQ9" s="282">
        <v>78624</v>
      </c>
      <c r="AR9" s="283">
        <v>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376773</v>
      </c>
      <c r="AP10" s="284">
        <v>17777</v>
      </c>
      <c r="AQ10" s="285">
        <v>8393</v>
      </c>
      <c r="AR10" s="286">
        <v>111.8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566</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v>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56180</v>
      </c>
      <c r="AP13" s="284">
        <v>2651</v>
      </c>
      <c r="AQ13" s="285">
        <v>2520</v>
      </c>
      <c r="AR13" s="286">
        <v>5.2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7750</v>
      </c>
      <c r="AP14" s="284">
        <v>366</v>
      </c>
      <c r="AQ14" s="285">
        <v>1291</v>
      </c>
      <c r="AR14" s="286">
        <v>-71.599999999999994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-94432</v>
      </c>
      <c r="AP15" s="284">
        <v>-4456</v>
      </c>
      <c r="AQ15" s="285">
        <v>-4844</v>
      </c>
      <c r="AR15" s="286">
        <v>-8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2019112</v>
      </c>
      <c r="AP16" s="284">
        <v>95268</v>
      </c>
      <c r="AQ16" s="285">
        <v>86555</v>
      </c>
      <c r="AR16" s="286">
        <v>10.1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8.07</v>
      </c>
      <c r="AP21" s="298">
        <v>7.95</v>
      </c>
      <c r="AQ21" s="299">
        <v>0.12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97.3</v>
      </c>
      <c r="AP22" s="303">
        <v>97.2</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984841</v>
      </c>
      <c r="AP32" s="312">
        <v>46468</v>
      </c>
      <c r="AQ32" s="313">
        <v>34484</v>
      </c>
      <c r="AR32" s="314">
        <v>34.799999999999997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379063</v>
      </c>
      <c r="AP35" s="312">
        <v>17885</v>
      </c>
      <c r="AQ35" s="313">
        <v>11558</v>
      </c>
      <c r="AR35" s="314">
        <v>54.7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54251</v>
      </c>
      <c r="AP36" s="312">
        <v>2560</v>
      </c>
      <c r="AQ36" s="313">
        <v>3181</v>
      </c>
      <c r="AR36" s="314">
        <v>-19.5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4603</v>
      </c>
      <c r="AP37" s="312">
        <v>217</v>
      </c>
      <c r="AQ37" s="313">
        <v>154</v>
      </c>
      <c r="AR37" s="314">
        <v>40.9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v>10</v>
      </c>
      <c r="AP38" s="315">
        <v>0</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-970</v>
      </c>
      <c r="AP39" s="312">
        <v>-46</v>
      </c>
      <c r="AQ39" s="313">
        <v>-2572</v>
      </c>
      <c r="AR39" s="314">
        <v>-98.2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-1111900</v>
      </c>
      <c r="AP40" s="312">
        <v>-52463</v>
      </c>
      <c r="AQ40" s="313">
        <v>-30360</v>
      </c>
      <c r="AR40" s="314">
        <v>72.8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309898</v>
      </c>
      <c r="AP41" s="312">
        <v>14622</v>
      </c>
      <c r="AQ41" s="313">
        <v>16445</v>
      </c>
      <c r="AR41" s="314">
        <v>-11.1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814009</v>
      </c>
      <c r="AN51" s="334">
        <v>38209</v>
      </c>
      <c r="AO51" s="335">
        <v>-43.9</v>
      </c>
      <c r="AP51" s="336">
        <v>59119</v>
      </c>
      <c r="AQ51" s="337">
        <v>9.6999999999999993</v>
      </c>
      <c r="AR51" s="338">
        <v>-53.6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487383</v>
      </c>
      <c r="AN52" s="342">
        <v>22878</v>
      </c>
      <c r="AO52" s="343">
        <v>-59.6</v>
      </c>
      <c r="AP52" s="344">
        <v>29900</v>
      </c>
      <c r="AQ52" s="345">
        <v>-14.7</v>
      </c>
      <c r="AR52" s="346">
        <v>-44.9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1504035</v>
      </c>
      <c r="AN53" s="334">
        <v>70216</v>
      </c>
      <c r="AO53" s="335">
        <v>83.8</v>
      </c>
      <c r="AP53" s="336">
        <v>53895</v>
      </c>
      <c r="AQ53" s="337">
        <v>-8.8000000000000007</v>
      </c>
      <c r="AR53" s="338">
        <v>92.6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901591</v>
      </c>
      <c r="AN54" s="342">
        <v>42091</v>
      </c>
      <c r="AO54" s="343">
        <v>84</v>
      </c>
      <c r="AP54" s="344">
        <v>31224</v>
      </c>
      <c r="AQ54" s="345">
        <v>4.4000000000000004</v>
      </c>
      <c r="AR54" s="346">
        <v>79.599999999999994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1486149</v>
      </c>
      <c r="AN55" s="334">
        <v>69482</v>
      </c>
      <c r="AO55" s="335">
        <v>-1</v>
      </c>
      <c r="AP55" s="336">
        <v>56181</v>
      </c>
      <c r="AQ55" s="337">
        <v>4.2</v>
      </c>
      <c r="AR55" s="338">
        <v>-5.2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747880</v>
      </c>
      <c r="AN56" s="342">
        <v>34966</v>
      </c>
      <c r="AO56" s="343">
        <v>-16.899999999999999</v>
      </c>
      <c r="AP56" s="344">
        <v>32039</v>
      </c>
      <c r="AQ56" s="345">
        <v>2.6</v>
      </c>
      <c r="AR56" s="346">
        <v>-19.5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2046095</v>
      </c>
      <c r="AN57" s="334">
        <v>95917</v>
      </c>
      <c r="AO57" s="335">
        <v>38</v>
      </c>
      <c r="AP57" s="336">
        <v>47730</v>
      </c>
      <c r="AQ57" s="337">
        <v>-15</v>
      </c>
      <c r="AR57" s="338">
        <v>53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977889</v>
      </c>
      <c r="AN58" s="342">
        <v>45841</v>
      </c>
      <c r="AO58" s="343">
        <v>31.1</v>
      </c>
      <c r="AP58" s="344">
        <v>26378</v>
      </c>
      <c r="AQ58" s="345">
        <v>-17.7</v>
      </c>
      <c r="AR58" s="346">
        <v>48.8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1315215</v>
      </c>
      <c r="AN59" s="334">
        <v>62056</v>
      </c>
      <c r="AO59" s="335">
        <v>-35.299999999999997</v>
      </c>
      <c r="AP59" s="336">
        <v>61921</v>
      </c>
      <c r="AQ59" s="337">
        <v>29.7</v>
      </c>
      <c r="AR59" s="338">
        <v>-65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1081340</v>
      </c>
      <c r="AN60" s="342">
        <v>51021</v>
      </c>
      <c r="AO60" s="343">
        <v>11.3</v>
      </c>
      <c r="AP60" s="344">
        <v>34719</v>
      </c>
      <c r="AQ60" s="345">
        <v>31.6</v>
      </c>
      <c r="AR60" s="346">
        <v>-20.3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1433101</v>
      </c>
      <c r="AN61" s="349">
        <v>67176</v>
      </c>
      <c r="AO61" s="350">
        <v>8.3000000000000007</v>
      </c>
      <c r="AP61" s="351">
        <v>55769</v>
      </c>
      <c r="AQ61" s="352">
        <v>4</v>
      </c>
      <c r="AR61" s="338">
        <v>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839217</v>
      </c>
      <c r="AN62" s="342">
        <v>39359</v>
      </c>
      <c r="AO62" s="343">
        <v>10</v>
      </c>
      <c r="AP62" s="344">
        <v>30852</v>
      </c>
      <c r="AQ62" s="345">
        <v>1.2</v>
      </c>
      <c r="AR62" s="346">
        <v>8.8000000000000007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JPrycQSv8iV6a6XbNNanqsYyLDe4ml5XZPJwaqa0K5jIUpSkMb/3n+26uAVknHtfGsUfE00/uFqh+9iyTxzjQ==" saltValue="BhnDd5T0ZzKVIvDbpVNf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8NO338R0B9xjAGKHfY7RLaac2nW+936HQwFP3GswbYT3xy3xFCA5h70BWA38j4OqA/X4bQFZV+J7U/yiV6lu5w==" saltValue="f3pxbByLIEpdoj5PG9cf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E/6O8/LqGhkoVzQ0dbiO/UMQTO5me1xH12kpuizusnVIfio6ugiu+qI0jXNfiz01fqVjO5V+mKavYU812Y2Vtg==" saltValue="tdCTwXchyKCtFKw7TwjT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37.93</v>
      </c>
      <c r="G47" s="12">
        <v>35.299999999999997</v>
      </c>
      <c r="H47" s="12">
        <v>37.979999999999997</v>
      </c>
      <c r="I47" s="12">
        <v>37.65</v>
      </c>
      <c r="J47" s="13">
        <v>33.630000000000003</v>
      </c>
    </row>
    <row r="48" spans="2:10" ht="57.75" customHeight="1" x14ac:dyDescent="0.15">
      <c r="B48" s="14"/>
      <c r="C48" s="1141" t="s">
        <v>4</v>
      </c>
      <c r="D48" s="1141"/>
      <c r="E48" s="1142"/>
      <c r="F48" s="15">
        <v>3.47</v>
      </c>
      <c r="G48" s="16">
        <v>6.26</v>
      </c>
      <c r="H48" s="16">
        <v>7.99</v>
      </c>
      <c r="I48" s="16">
        <v>7.44</v>
      </c>
      <c r="J48" s="17">
        <v>2.2400000000000002</v>
      </c>
    </row>
    <row r="49" spans="2:10" ht="57.75" customHeight="1" thickBot="1" x14ac:dyDescent="0.2">
      <c r="B49" s="18"/>
      <c r="C49" s="1143" t="s">
        <v>5</v>
      </c>
      <c r="D49" s="1143"/>
      <c r="E49" s="1144"/>
      <c r="F49" s="19" t="s">
        <v>528</v>
      </c>
      <c r="G49" s="20">
        <v>1.61</v>
      </c>
      <c r="H49" s="20">
        <v>6.36</v>
      </c>
      <c r="I49" s="20" t="s">
        <v>529</v>
      </c>
      <c r="J49" s="21" t="s">
        <v>530</v>
      </c>
    </row>
    <row r="50" spans="2:10" x14ac:dyDescent="0.15"/>
  </sheetData>
  <sheetProtection algorithmName="SHA-512" hashValue="S0Q0Xyr712RMV9wExdtcPLiEgxPIDQ42QSBIR8b5o3OWGeVqmSnCoal8/ihs1L6t58OefGmw9V3Ofr/SMb1/AQ==" saltValue="hfKP7FPBWdapbLqWDnOG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531</v>
      </c>
      <c r="D34" s="1151"/>
      <c r="E34" s="1152"/>
      <c r="F34" s="32">
        <v>3.47</v>
      </c>
      <c r="G34" s="33">
        <v>6.25</v>
      </c>
      <c r="H34" s="33">
        <v>7.99</v>
      </c>
      <c r="I34" s="33">
        <v>7.44</v>
      </c>
      <c r="J34" s="34">
        <v>2.23</v>
      </c>
      <c r="K34" s="22"/>
      <c r="L34" s="22"/>
      <c r="M34" s="22"/>
      <c r="N34" s="22"/>
      <c r="O34" s="22"/>
      <c r="P34" s="22"/>
    </row>
    <row r="35" spans="1:16" ht="39" customHeight="1" x14ac:dyDescent="0.15">
      <c r="A35" s="22"/>
      <c r="B35" s="35"/>
      <c r="C35" s="1145" t="s">
        <v>532</v>
      </c>
      <c r="D35" s="1146"/>
      <c r="E35" s="1147"/>
      <c r="F35" s="36">
        <v>0.88</v>
      </c>
      <c r="G35" s="37">
        <v>1.2</v>
      </c>
      <c r="H35" s="37">
        <v>1.23</v>
      </c>
      <c r="I35" s="37">
        <v>1.1299999999999999</v>
      </c>
      <c r="J35" s="38">
        <v>1.21</v>
      </c>
      <c r="K35" s="22"/>
      <c r="L35" s="22"/>
      <c r="M35" s="22"/>
      <c r="N35" s="22"/>
      <c r="O35" s="22"/>
      <c r="P35" s="22"/>
    </row>
    <row r="36" spans="1:16" ht="39" customHeight="1" x14ac:dyDescent="0.15">
      <c r="A36" s="22"/>
      <c r="B36" s="35"/>
      <c r="C36" s="1145" t="s">
        <v>533</v>
      </c>
      <c r="D36" s="1146"/>
      <c r="E36" s="1147"/>
      <c r="F36" s="36">
        <v>0.34</v>
      </c>
      <c r="G36" s="37">
        <v>0.24</v>
      </c>
      <c r="H36" s="37">
        <v>0.56000000000000005</v>
      </c>
      <c r="I36" s="37">
        <v>1.05</v>
      </c>
      <c r="J36" s="38">
        <v>1.06</v>
      </c>
      <c r="K36" s="22"/>
      <c r="L36" s="22"/>
      <c r="M36" s="22"/>
      <c r="N36" s="22"/>
      <c r="O36" s="22"/>
      <c r="P36" s="22"/>
    </row>
    <row r="37" spans="1:16" ht="39" customHeight="1" x14ac:dyDescent="0.15">
      <c r="A37" s="22"/>
      <c r="B37" s="35"/>
      <c r="C37" s="1145" t="s">
        <v>534</v>
      </c>
      <c r="D37" s="1146"/>
      <c r="E37" s="1147"/>
      <c r="F37" s="36">
        <v>0.4</v>
      </c>
      <c r="G37" s="37">
        <v>0.43</v>
      </c>
      <c r="H37" s="37">
        <v>0.4</v>
      </c>
      <c r="I37" s="37">
        <v>0.27</v>
      </c>
      <c r="J37" s="38">
        <v>0.35</v>
      </c>
      <c r="K37" s="22"/>
      <c r="L37" s="22"/>
      <c r="M37" s="22"/>
      <c r="N37" s="22"/>
      <c r="O37" s="22"/>
      <c r="P37" s="22"/>
    </row>
    <row r="38" spans="1:16" ht="39" customHeight="1" x14ac:dyDescent="0.15">
      <c r="A38" s="22"/>
      <c r="B38" s="35"/>
      <c r="C38" s="1145" t="s">
        <v>535</v>
      </c>
      <c r="D38" s="1146"/>
      <c r="E38" s="1147"/>
      <c r="F38" s="36">
        <v>0.01</v>
      </c>
      <c r="G38" s="37">
        <v>0</v>
      </c>
      <c r="H38" s="37">
        <v>0.01</v>
      </c>
      <c r="I38" s="37">
        <v>0.01</v>
      </c>
      <c r="J38" s="38">
        <v>7.0000000000000007E-2</v>
      </c>
      <c r="K38" s="22"/>
      <c r="L38" s="22"/>
      <c r="M38" s="22"/>
      <c r="N38" s="22"/>
      <c r="O38" s="22"/>
      <c r="P38" s="22"/>
    </row>
    <row r="39" spans="1:16" ht="39" customHeight="1" x14ac:dyDescent="0.15">
      <c r="A39" s="22"/>
      <c r="B39" s="35"/>
      <c r="C39" s="1145" t="s">
        <v>536</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538</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sFrctAN/HITP/4hTyb0Qf9sriFZLYYYNaTGEQbypTWUBXVnyj0g5ZTL9QlclFTBNqaMQpRBZUoETkRmKz5qtQ==" saltValue="o5q9sGoaGFJVuDagvHIX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816</v>
      </c>
      <c r="L45" s="60">
        <v>830</v>
      </c>
      <c r="M45" s="60">
        <v>923</v>
      </c>
      <c r="N45" s="60">
        <v>961</v>
      </c>
      <c r="O45" s="61">
        <v>985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15">
      <c r="A48" s="48"/>
      <c r="B48" s="1155"/>
      <c r="C48" s="1156"/>
      <c r="D48" s="62"/>
      <c r="E48" s="1161" t="s">
        <v>13</v>
      </c>
      <c r="F48" s="1161"/>
      <c r="G48" s="1161"/>
      <c r="H48" s="1161"/>
      <c r="I48" s="1161"/>
      <c r="J48" s="1162"/>
      <c r="K48" s="63">
        <v>349</v>
      </c>
      <c r="L48" s="64">
        <v>366</v>
      </c>
      <c r="M48" s="64">
        <v>382</v>
      </c>
      <c r="N48" s="64">
        <v>369</v>
      </c>
      <c r="O48" s="65">
        <v>379</v>
      </c>
      <c r="P48" s="48"/>
      <c r="Q48" s="48"/>
      <c r="R48" s="48"/>
      <c r="S48" s="48"/>
      <c r="T48" s="48"/>
      <c r="U48" s="48"/>
    </row>
    <row r="49" spans="1:21" ht="30.75" customHeight="1" x14ac:dyDescent="0.15">
      <c r="A49" s="48"/>
      <c r="B49" s="1155"/>
      <c r="C49" s="1156"/>
      <c r="D49" s="62"/>
      <c r="E49" s="1161" t="s">
        <v>14</v>
      </c>
      <c r="F49" s="1161"/>
      <c r="G49" s="1161"/>
      <c r="H49" s="1161"/>
      <c r="I49" s="1161"/>
      <c r="J49" s="1162"/>
      <c r="K49" s="63">
        <v>61</v>
      </c>
      <c r="L49" s="64">
        <v>59</v>
      </c>
      <c r="M49" s="64">
        <v>59</v>
      </c>
      <c r="N49" s="64">
        <v>54</v>
      </c>
      <c r="O49" s="65">
        <v>54</v>
      </c>
      <c r="P49" s="48"/>
      <c r="Q49" s="48"/>
      <c r="R49" s="48"/>
      <c r="S49" s="48"/>
      <c r="T49" s="48"/>
      <c r="U49" s="48"/>
    </row>
    <row r="50" spans="1:21" ht="30.75" customHeight="1" x14ac:dyDescent="0.15">
      <c r="A50" s="48"/>
      <c r="B50" s="1155"/>
      <c r="C50" s="1156"/>
      <c r="D50" s="62"/>
      <c r="E50" s="1161" t="s">
        <v>15</v>
      </c>
      <c r="F50" s="1161"/>
      <c r="G50" s="1161"/>
      <c r="H50" s="1161"/>
      <c r="I50" s="1161"/>
      <c r="J50" s="1162"/>
      <c r="K50" s="63">
        <v>8</v>
      </c>
      <c r="L50" s="64">
        <v>8</v>
      </c>
      <c r="M50" s="64">
        <v>8</v>
      </c>
      <c r="N50" s="64">
        <v>6</v>
      </c>
      <c r="O50" s="65">
        <v>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484</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1075</v>
      </c>
      <c r="L52" s="64">
        <v>1098</v>
      </c>
      <c r="M52" s="64">
        <v>1124</v>
      </c>
      <c r="N52" s="64">
        <v>1123</v>
      </c>
      <c r="O52" s="65">
        <v>1113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159</v>
      </c>
      <c r="L53" s="69">
        <v>165</v>
      </c>
      <c r="M53" s="69">
        <v>248</v>
      </c>
      <c r="N53" s="69">
        <v>267</v>
      </c>
      <c r="O53" s="70">
        <v>310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557</v>
      </c>
      <c r="L58" s="84" t="s">
        <v>557</v>
      </c>
      <c r="M58" s="84" t="s">
        <v>557</v>
      </c>
      <c r="N58" s="84" t="s">
        <v>557</v>
      </c>
      <c r="O58" s="85" t="s">
        <v>557</v>
      </c>
    </row>
    <row r="59" spans="1:21" ht="31.5" customHeight="1" x14ac:dyDescent="0.15">
      <c r="B59" s="1171"/>
      <c r="C59" s="1172"/>
      <c r="D59" s="1178" t="s">
        <v>26</v>
      </c>
      <c r="E59" s="1179"/>
      <c r="F59" s="1179"/>
      <c r="G59" s="1179"/>
      <c r="H59" s="1179"/>
      <c r="I59" s="1179"/>
      <c r="J59" s="1180"/>
      <c r="K59" s="86" t="s">
        <v>557</v>
      </c>
      <c r="L59" s="87" t="s">
        <v>557</v>
      </c>
      <c r="M59" s="87" t="s">
        <v>557</v>
      </c>
      <c r="N59" s="87" t="s">
        <v>557</v>
      </c>
      <c r="O59" s="88" t="s">
        <v>557</v>
      </c>
    </row>
    <row r="60" spans="1:21" ht="31.5" customHeight="1" thickBot="1" x14ac:dyDescent="0.2">
      <c r="B60" s="1173"/>
      <c r="C60" s="1174"/>
      <c r="D60" s="1181" t="s">
        <v>27</v>
      </c>
      <c r="E60" s="1182"/>
      <c r="F60" s="1182"/>
      <c r="G60" s="1182"/>
      <c r="H60" s="1182"/>
      <c r="I60" s="1182"/>
      <c r="J60" s="1183"/>
      <c r="K60" s="89" t="s">
        <v>557</v>
      </c>
      <c r="L60" s="90" t="s">
        <v>557</v>
      </c>
      <c r="M60" s="90" t="s">
        <v>557</v>
      </c>
      <c r="N60" s="90" t="s">
        <v>557</v>
      </c>
      <c r="O60" s="91" t="s">
        <v>557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U5O5EcYw3Flk6vEvxGyY2TUIKB4oDgBXeazj6HUV1B2YWf+CIw/RJMU5F4w9VxeE7qmnwfoqx6jLHiKEr2l9g==" saltValue="JwzAWwavOVGTNIkRJSPh4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11551</v>
      </c>
      <c r="J41" s="356">
        <v>12093</v>
      </c>
      <c r="K41" s="356">
        <v>12529</v>
      </c>
      <c r="L41" s="356">
        <v>12982</v>
      </c>
      <c r="M41" s="357">
        <v>12948</v>
      </c>
    </row>
    <row r="42" spans="2:13" ht="27.75" customHeight="1" x14ac:dyDescent="0.15">
      <c r="B42" s="1186"/>
      <c r="C42" s="1187"/>
      <c r="D42" s="106"/>
      <c r="E42" s="1192" t="s">
        <v>32</v>
      </c>
      <c r="F42" s="1192"/>
      <c r="G42" s="1192"/>
      <c r="H42" s="1193"/>
      <c r="I42" s="358">
        <v>336</v>
      </c>
      <c r="J42" s="359">
        <v>328</v>
      </c>
      <c r="K42" s="359">
        <v>320</v>
      </c>
      <c r="L42" s="359">
        <v>312</v>
      </c>
      <c r="M42" s="360">
        <v>33</v>
      </c>
    </row>
    <row r="43" spans="2:13" ht="27.75" customHeight="1" x14ac:dyDescent="0.15">
      <c r="B43" s="1186"/>
      <c r="C43" s="1187"/>
      <c r="D43" s="106"/>
      <c r="E43" s="1192" t="s">
        <v>33</v>
      </c>
      <c r="F43" s="1192"/>
      <c r="G43" s="1192"/>
      <c r="H43" s="1193"/>
      <c r="I43" s="358">
        <v>4969</v>
      </c>
      <c r="J43" s="359">
        <v>4867</v>
      </c>
      <c r="K43" s="359">
        <v>4757</v>
      </c>
      <c r="L43" s="359">
        <v>4508</v>
      </c>
      <c r="M43" s="360">
        <v>4245</v>
      </c>
    </row>
    <row r="44" spans="2:13" ht="27.75" customHeight="1" x14ac:dyDescent="0.15">
      <c r="B44" s="1186"/>
      <c r="C44" s="1187"/>
      <c r="D44" s="106"/>
      <c r="E44" s="1192" t="s">
        <v>34</v>
      </c>
      <c r="F44" s="1192"/>
      <c r="G44" s="1192"/>
      <c r="H44" s="1193"/>
      <c r="I44" s="358">
        <v>379</v>
      </c>
      <c r="J44" s="359">
        <v>339</v>
      </c>
      <c r="K44" s="359">
        <v>295</v>
      </c>
      <c r="L44" s="359">
        <v>241</v>
      </c>
      <c r="M44" s="360">
        <v>191</v>
      </c>
    </row>
    <row r="45" spans="2:13" ht="27.75" customHeight="1" x14ac:dyDescent="0.15">
      <c r="B45" s="1186"/>
      <c r="C45" s="1187"/>
      <c r="D45" s="106"/>
      <c r="E45" s="1192" t="s">
        <v>35</v>
      </c>
      <c r="F45" s="1192"/>
      <c r="G45" s="1192"/>
      <c r="H45" s="1193"/>
      <c r="I45" s="358">
        <v>1034</v>
      </c>
      <c r="J45" s="359">
        <v>1004</v>
      </c>
      <c r="K45" s="359">
        <v>1007</v>
      </c>
      <c r="L45" s="359">
        <v>989</v>
      </c>
      <c r="M45" s="360">
        <v>868</v>
      </c>
    </row>
    <row r="46" spans="2:13" ht="27.75" customHeight="1" x14ac:dyDescent="0.15">
      <c r="B46" s="1186"/>
      <c r="C46" s="1187"/>
      <c r="D46" s="107"/>
      <c r="E46" s="1192" t="s">
        <v>36</v>
      </c>
      <c r="F46" s="1192"/>
      <c r="G46" s="1192"/>
      <c r="H46" s="1193"/>
      <c r="I46" s="358" t="s">
        <v>484</v>
      </c>
      <c r="J46" s="359" t="s">
        <v>484</v>
      </c>
      <c r="K46" s="359" t="s">
        <v>484</v>
      </c>
      <c r="L46" s="359" t="s">
        <v>484</v>
      </c>
      <c r="M46" s="360" t="s">
        <v>484</v>
      </c>
    </row>
    <row r="47" spans="2:13" ht="27.75" customHeight="1" x14ac:dyDescent="0.15">
      <c r="B47" s="1186"/>
      <c r="C47" s="1187"/>
      <c r="D47" s="108"/>
      <c r="E47" s="1194" t="s">
        <v>37</v>
      </c>
      <c r="F47" s="1195"/>
      <c r="G47" s="1195"/>
      <c r="H47" s="1196"/>
      <c r="I47" s="358" t="s">
        <v>484</v>
      </c>
      <c r="J47" s="359" t="s">
        <v>484</v>
      </c>
      <c r="K47" s="359" t="s">
        <v>484</v>
      </c>
      <c r="L47" s="359" t="s">
        <v>484</v>
      </c>
      <c r="M47" s="360" t="s">
        <v>484</v>
      </c>
    </row>
    <row r="48" spans="2:13" ht="27.75" customHeight="1" x14ac:dyDescent="0.15">
      <c r="B48" s="1186"/>
      <c r="C48" s="1187"/>
      <c r="D48" s="106"/>
      <c r="E48" s="1192" t="s">
        <v>38</v>
      </c>
      <c r="F48" s="1192"/>
      <c r="G48" s="1192"/>
      <c r="H48" s="1193"/>
      <c r="I48" s="358" t="s">
        <v>484</v>
      </c>
      <c r="J48" s="359" t="s">
        <v>484</v>
      </c>
      <c r="K48" s="359" t="s">
        <v>484</v>
      </c>
      <c r="L48" s="359" t="s">
        <v>484</v>
      </c>
      <c r="M48" s="360" t="s">
        <v>484</v>
      </c>
    </row>
    <row r="49" spans="2:13" ht="27.75" customHeight="1" x14ac:dyDescent="0.15">
      <c r="B49" s="1188"/>
      <c r="C49" s="1189"/>
      <c r="D49" s="106"/>
      <c r="E49" s="1192" t="s">
        <v>39</v>
      </c>
      <c r="F49" s="1192"/>
      <c r="G49" s="1192"/>
      <c r="H49" s="1193"/>
      <c r="I49" s="358" t="s">
        <v>484</v>
      </c>
      <c r="J49" s="359" t="s">
        <v>484</v>
      </c>
      <c r="K49" s="359" t="s">
        <v>484</v>
      </c>
      <c r="L49" s="359" t="s">
        <v>484</v>
      </c>
      <c r="M49" s="360" t="s">
        <v>484</v>
      </c>
    </row>
    <row r="50" spans="2:13" ht="27.75" customHeight="1" x14ac:dyDescent="0.15">
      <c r="B50" s="1197" t="s">
        <v>40</v>
      </c>
      <c r="C50" s="1198"/>
      <c r="D50" s="109"/>
      <c r="E50" s="1192" t="s">
        <v>41</v>
      </c>
      <c r="F50" s="1192"/>
      <c r="G50" s="1192"/>
      <c r="H50" s="1193"/>
      <c r="I50" s="358">
        <v>4156</v>
      </c>
      <c r="J50" s="359">
        <v>4065</v>
      </c>
      <c r="K50" s="359">
        <v>4475</v>
      </c>
      <c r="L50" s="359">
        <v>4342</v>
      </c>
      <c r="M50" s="360">
        <v>4204</v>
      </c>
    </row>
    <row r="51" spans="2:13" ht="27.75" customHeight="1" x14ac:dyDescent="0.15">
      <c r="B51" s="1186"/>
      <c r="C51" s="1187"/>
      <c r="D51" s="106"/>
      <c r="E51" s="1192" t="s">
        <v>42</v>
      </c>
      <c r="F51" s="1192"/>
      <c r="G51" s="1192"/>
      <c r="H51" s="1193"/>
      <c r="I51" s="358">
        <v>62</v>
      </c>
      <c r="J51" s="359">
        <v>50</v>
      </c>
      <c r="K51" s="359">
        <v>28</v>
      </c>
      <c r="L51" s="359">
        <v>24</v>
      </c>
      <c r="M51" s="360">
        <v>10</v>
      </c>
    </row>
    <row r="52" spans="2:13" ht="27.75" customHeight="1" x14ac:dyDescent="0.15">
      <c r="B52" s="1188"/>
      <c r="C52" s="1189"/>
      <c r="D52" s="106"/>
      <c r="E52" s="1192" t="s">
        <v>43</v>
      </c>
      <c r="F52" s="1192"/>
      <c r="G52" s="1192"/>
      <c r="H52" s="1193"/>
      <c r="I52" s="358">
        <v>13875</v>
      </c>
      <c r="J52" s="359">
        <v>13757</v>
      </c>
      <c r="K52" s="359">
        <v>13466</v>
      </c>
      <c r="L52" s="359">
        <v>13222</v>
      </c>
      <c r="M52" s="360">
        <v>12416</v>
      </c>
    </row>
    <row r="53" spans="2:13" ht="27.75" customHeight="1" thickBot="1" x14ac:dyDescent="0.2">
      <c r="B53" s="1199" t="s">
        <v>19</v>
      </c>
      <c r="C53" s="1200"/>
      <c r="D53" s="110"/>
      <c r="E53" s="1201" t="s">
        <v>44</v>
      </c>
      <c r="F53" s="1201"/>
      <c r="G53" s="1201"/>
      <c r="H53" s="1202"/>
      <c r="I53" s="361">
        <v>177</v>
      </c>
      <c r="J53" s="362">
        <v>757</v>
      </c>
      <c r="K53" s="362">
        <v>940</v>
      </c>
      <c r="L53" s="362">
        <v>1443</v>
      </c>
      <c r="M53" s="363">
        <v>1654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EgkJZNDeLD6GkBCOKR6GMIiUdApWEP/nTae9RPaTU3iDqGpeeqltWRijJAv0hQluDDaZw07k0Mkz6k2NDmnIw==" saltValue="ZT22vOhj6SesjmtQD1L2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2372</v>
      </c>
      <c r="G55" s="122">
        <v>2277</v>
      </c>
      <c r="H55" s="123">
        <v>2078</v>
      </c>
    </row>
    <row r="56" spans="2:8" ht="52.5" customHeight="1" x14ac:dyDescent="0.15">
      <c r="B56" s="124"/>
      <c r="C56" s="1213" t="s">
        <v>47</v>
      </c>
      <c r="D56" s="1213"/>
      <c r="E56" s="1214"/>
      <c r="F56" s="125">
        <v>127</v>
      </c>
      <c r="G56" s="125">
        <v>127</v>
      </c>
      <c r="H56" s="126">
        <v>159</v>
      </c>
    </row>
    <row r="57" spans="2:8" ht="53.25" customHeight="1" x14ac:dyDescent="0.15">
      <c r="B57" s="124"/>
      <c r="C57" s="1215" t="s">
        <v>48</v>
      </c>
      <c r="D57" s="1215"/>
      <c r="E57" s="1216"/>
      <c r="F57" s="127">
        <v>2417</v>
      </c>
      <c r="G57" s="127">
        <v>2292</v>
      </c>
      <c r="H57" s="128">
        <v>2151</v>
      </c>
    </row>
    <row r="58" spans="2:8" ht="45.75" customHeight="1" x14ac:dyDescent="0.15">
      <c r="B58" s="129"/>
      <c r="C58" s="1203" t="s">
        <v>558</v>
      </c>
      <c r="D58" s="1204"/>
      <c r="E58" s="1205"/>
      <c r="F58" s="130">
        <v>977</v>
      </c>
      <c r="G58" s="130">
        <v>878</v>
      </c>
      <c r="H58" s="131">
        <v>778</v>
      </c>
    </row>
    <row r="59" spans="2:8" ht="45.75" customHeight="1" x14ac:dyDescent="0.15">
      <c r="B59" s="129"/>
      <c r="C59" s="1203" t="s">
        <v>559</v>
      </c>
      <c r="D59" s="1204"/>
      <c r="E59" s="1205"/>
      <c r="F59" s="130">
        <v>528</v>
      </c>
      <c r="G59" s="130">
        <v>481</v>
      </c>
      <c r="H59" s="131">
        <v>415</v>
      </c>
    </row>
    <row r="60" spans="2:8" ht="45.75" customHeight="1" x14ac:dyDescent="0.15">
      <c r="B60" s="129"/>
      <c r="C60" s="1203" t="s">
        <v>560</v>
      </c>
      <c r="D60" s="1204"/>
      <c r="E60" s="1205"/>
      <c r="F60" s="130">
        <v>271</v>
      </c>
      <c r="G60" s="130">
        <v>271</v>
      </c>
      <c r="H60" s="131">
        <v>271</v>
      </c>
    </row>
    <row r="61" spans="2:8" ht="45.75" customHeight="1" x14ac:dyDescent="0.15">
      <c r="B61" s="129"/>
      <c r="C61" s="1203" t="s">
        <v>561</v>
      </c>
      <c r="D61" s="1204"/>
      <c r="E61" s="1205"/>
      <c r="F61" s="130">
        <v>257</v>
      </c>
      <c r="G61" s="130">
        <v>257</v>
      </c>
      <c r="H61" s="131">
        <v>257</v>
      </c>
    </row>
    <row r="62" spans="2:8" ht="45.75" customHeight="1" thickBot="1" x14ac:dyDescent="0.2">
      <c r="B62" s="132"/>
      <c r="C62" s="1206" t="s">
        <v>562</v>
      </c>
      <c r="D62" s="1207"/>
      <c r="E62" s="1208"/>
      <c r="F62" s="133">
        <v>165</v>
      </c>
      <c r="G62" s="133">
        <v>167</v>
      </c>
      <c r="H62" s="134">
        <v>170</v>
      </c>
    </row>
    <row r="63" spans="2:8" ht="52.5" customHeight="1" thickBot="1" x14ac:dyDescent="0.2">
      <c r="B63" s="135"/>
      <c r="C63" s="1209" t="s">
        <v>49</v>
      </c>
      <c r="D63" s="1209"/>
      <c r="E63" s="1210"/>
      <c r="F63" s="136">
        <v>4917</v>
      </c>
      <c r="G63" s="136">
        <v>4696</v>
      </c>
      <c r="H63" s="137">
        <v>4388</v>
      </c>
    </row>
    <row r="64" spans="2:8" x14ac:dyDescent="0.15"/>
  </sheetData>
  <sheetProtection algorithmName="SHA-512" hashValue="4Hw1lKokEkXXclXAlTIFoHRfrkN807dVKV6N7GDZXyO3ZRhbbDQVF+Sh7VOWBU4HTTjvBnemVomVmWzfPNotBg==" saltValue="q295IjHOwzMs2Pny8Ntf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38209</v>
      </c>
      <c r="E3" s="156"/>
      <c r="F3" s="157">
        <v>59119</v>
      </c>
      <c r="G3" s="158"/>
      <c r="H3" s="159"/>
    </row>
    <row r="4" spans="1:8" x14ac:dyDescent="0.15">
      <c r="A4" s="160"/>
      <c r="B4" s="161"/>
      <c r="C4" s="162"/>
      <c r="D4" s="163">
        <v>22878</v>
      </c>
      <c r="E4" s="164"/>
      <c r="F4" s="165">
        <v>29900</v>
      </c>
      <c r="G4" s="166"/>
      <c r="H4" s="167"/>
    </row>
    <row r="5" spans="1:8" x14ac:dyDescent="0.15">
      <c r="A5" s="148" t="s">
        <v>517</v>
      </c>
      <c r="B5" s="153"/>
      <c r="C5" s="154"/>
      <c r="D5" s="155">
        <v>70216</v>
      </c>
      <c r="E5" s="156"/>
      <c r="F5" s="157">
        <v>53895</v>
      </c>
      <c r="G5" s="158"/>
      <c r="H5" s="159"/>
    </row>
    <row r="6" spans="1:8" x14ac:dyDescent="0.15">
      <c r="A6" s="160"/>
      <c r="B6" s="161"/>
      <c r="C6" s="162"/>
      <c r="D6" s="163">
        <v>42091</v>
      </c>
      <c r="E6" s="164"/>
      <c r="F6" s="165">
        <v>31224</v>
      </c>
      <c r="G6" s="166"/>
      <c r="H6" s="167"/>
    </row>
    <row r="7" spans="1:8" x14ac:dyDescent="0.15">
      <c r="A7" s="148" t="s">
        <v>518</v>
      </c>
      <c r="B7" s="153"/>
      <c r="C7" s="154"/>
      <c r="D7" s="155">
        <v>69482</v>
      </c>
      <c r="E7" s="156"/>
      <c r="F7" s="157">
        <v>56181</v>
      </c>
      <c r="G7" s="158"/>
      <c r="H7" s="159"/>
    </row>
    <row r="8" spans="1:8" x14ac:dyDescent="0.15">
      <c r="A8" s="160"/>
      <c r="B8" s="161"/>
      <c r="C8" s="162"/>
      <c r="D8" s="163">
        <v>34966</v>
      </c>
      <c r="E8" s="164"/>
      <c r="F8" s="165">
        <v>32039</v>
      </c>
      <c r="G8" s="166"/>
      <c r="H8" s="167"/>
    </row>
    <row r="9" spans="1:8" x14ac:dyDescent="0.15">
      <c r="A9" s="148" t="s">
        <v>519</v>
      </c>
      <c r="B9" s="153"/>
      <c r="C9" s="154"/>
      <c r="D9" s="155">
        <v>95917</v>
      </c>
      <c r="E9" s="156"/>
      <c r="F9" s="157">
        <v>47730</v>
      </c>
      <c r="G9" s="158"/>
      <c r="H9" s="159"/>
    </row>
    <row r="10" spans="1:8" x14ac:dyDescent="0.15">
      <c r="A10" s="160"/>
      <c r="B10" s="161"/>
      <c r="C10" s="162"/>
      <c r="D10" s="163">
        <v>45841</v>
      </c>
      <c r="E10" s="164"/>
      <c r="F10" s="165">
        <v>26378</v>
      </c>
      <c r="G10" s="166"/>
      <c r="H10" s="167"/>
    </row>
    <row r="11" spans="1:8" x14ac:dyDescent="0.15">
      <c r="A11" s="148" t="s">
        <v>520</v>
      </c>
      <c r="B11" s="153"/>
      <c r="C11" s="154"/>
      <c r="D11" s="155">
        <v>62056</v>
      </c>
      <c r="E11" s="156"/>
      <c r="F11" s="157">
        <v>61921</v>
      </c>
      <c r="G11" s="158"/>
      <c r="H11" s="159"/>
    </row>
    <row r="12" spans="1:8" x14ac:dyDescent="0.15">
      <c r="A12" s="160"/>
      <c r="B12" s="161"/>
      <c r="C12" s="168"/>
      <c r="D12" s="163">
        <v>51021</v>
      </c>
      <c r="E12" s="164"/>
      <c r="F12" s="165">
        <v>34719</v>
      </c>
      <c r="G12" s="166"/>
      <c r="H12" s="167"/>
    </row>
    <row r="13" spans="1:8" x14ac:dyDescent="0.15">
      <c r="A13" s="148"/>
      <c r="B13" s="153"/>
      <c r="C13" s="169"/>
      <c r="D13" s="170">
        <v>67176</v>
      </c>
      <c r="E13" s="171"/>
      <c r="F13" s="172">
        <v>55769</v>
      </c>
      <c r="G13" s="173"/>
      <c r="H13" s="159"/>
    </row>
    <row r="14" spans="1:8" x14ac:dyDescent="0.15">
      <c r="A14" s="160"/>
      <c r="B14" s="161"/>
      <c r="C14" s="162"/>
      <c r="D14" s="163">
        <v>39359</v>
      </c>
      <c r="E14" s="164"/>
      <c r="F14" s="165">
        <v>30852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3.47</v>
      </c>
      <c r="C19" s="174">
        <f>ROUND(VALUE(SUBSTITUTE(実質収支比率等に係る経年分析!G$48,"▲","-")),2)</f>
        <v>6.26</v>
      </c>
      <c r="D19" s="174">
        <f>ROUND(VALUE(SUBSTITUTE(実質収支比率等に係る経年分析!H$48,"▲","-")),2)</f>
        <v>7.99</v>
      </c>
      <c r="E19" s="174">
        <f>ROUND(VALUE(SUBSTITUTE(実質収支比率等に係る経年分析!I$48,"▲","-")),2)</f>
        <v>7.44</v>
      </c>
      <c r="F19" s="174">
        <f>ROUND(VALUE(SUBSTITUTE(実質収支比率等に係る経年分析!J$48,"▲","-")),2)</f>
        <v>2.2400000000000002</v>
      </c>
    </row>
    <row r="20" spans="1:11" x14ac:dyDescent="0.15">
      <c r="A20" s="174" t="s">
        <v>53</v>
      </c>
      <c r="B20" s="174">
        <f>ROUND(VALUE(SUBSTITUTE(実質収支比率等に係る経年分析!F$47,"▲","-")),2)</f>
        <v>37.93</v>
      </c>
      <c r="C20" s="174">
        <f>ROUND(VALUE(SUBSTITUTE(実質収支比率等に係る経年分析!G$47,"▲","-")),2)</f>
        <v>35.299999999999997</v>
      </c>
      <c r="D20" s="174">
        <f>ROUND(VALUE(SUBSTITUTE(実質収支比率等に係る経年分析!H$47,"▲","-")),2)</f>
        <v>37.979999999999997</v>
      </c>
      <c r="E20" s="174">
        <f>ROUND(VALUE(SUBSTITUTE(実質収支比率等に係る経年分析!I$47,"▲","-")),2)</f>
        <v>37.65</v>
      </c>
      <c r="F20" s="174">
        <f>ROUND(VALUE(SUBSTITUTE(実質収支比率等に係る経年分析!J$47,"▲","-")),2)</f>
        <v>33.630000000000003</v>
      </c>
    </row>
    <row r="21" spans="1:11" x14ac:dyDescent="0.15">
      <c r="A21" s="174" t="s">
        <v>54</v>
      </c>
      <c r="B21" s="174">
        <f>IF(ISNUMBER(VALUE(SUBSTITUTE(実質収支比率等に係る経年分析!F$49,"▲","-"))),ROUND(VALUE(SUBSTITUTE(実質収支比率等に係る経年分析!F$49,"▲","-")),2),NA())</f>
        <v>-3.01</v>
      </c>
      <c r="C21" s="174">
        <f>IF(ISNUMBER(VALUE(SUBSTITUTE(実質収支比率等に係る経年分析!G$49,"▲","-"))),ROUND(VALUE(SUBSTITUTE(実質収支比率等に係る経年分析!G$49,"▲","-")),2),NA())</f>
        <v>1.61</v>
      </c>
      <c r="D21" s="174">
        <f>IF(ISNUMBER(VALUE(SUBSTITUTE(実質収支比率等に係る経年分析!H$49,"▲","-"))),ROUND(VALUE(SUBSTITUTE(実質収支比率等に係る経年分析!H$49,"▲","-")),2),NA())</f>
        <v>6.36</v>
      </c>
      <c r="E21" s="174">
        <f>IF(ISNUMBER(VALUE(SUBSTITUTE(実質収支比率等に係る経年分析!I$49,"▲","-"))),ROUND(VALUE(SUBSTITUTE(実質収支比率等に係る経年分析!I$49,"▲","-")),2),NA())</f>
        <v>-2.37</v>
      </c>
      <c r="F21" s="174">
        <f>IF(ISNUMBER(VALUE(SUBSTITUTE(実質収支比率等に係る経年分析!J$49,"▲","-"))),ROUND(VALUE(SUBSTITUTE(実質収支比率等に係る経年分析!J$49,"▲","-")),2),NA())</f>
        <v>-8.2799999999999994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土地取得造成事業特別会計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0.35</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0.56000000000000005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1.06</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1075</v>
      </c>
      <c r="E42" s="176"/>
      <c r="F42" s="176"/>
      <c r="G42" s="176">
        <f>'実質公債費比率（分子）の構造'!L$52</f>
        <v>1098</v>
      </c>
      <c r="H42" s="176"/>
      <c r="I42" s="176"/>
      <c r="J42" s="176">
        <f>'実質公債費比率（分子）の構造'!M$52</f>
        <v>1124</v>
      </c>
      <c r="K42" s="176"/>
      <c r="L42" s="176"/>
      <c r="M42" s="176">
        <f>'実質公債費比率（分子）の構造'!N$52</f>
        <v>1123</v>
      </c>
      <c r="N42" s="176"/>
      <c r="O42" s="176"/>
      <c r="P42" s="176">
        <f>'実質公債費比率（分子）の構造'!O$52</f>
        <v>1113</v>
      </c>
    </row>
    <row r="43" spans="1:16" x14ac:dyDescent="0.15">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8</v>
      </c>
      <c r="C44" s="176"/>
      <c r="D44" s="176"/>
      <c r="E44" s="176">
        <f>'実質公債費比率（分子）の構造'!L$50</f>
        <v>8</v>
      </c>
      <c r="F44" s="176"/>
      <c r="G44" s="176"/>
      <c r="H44" s="176">
        <f>'実質公債費比率（分子）の構造'!M$50</f>
        <v>8</v>
      </c>
      <c r="I44" s="176"/>
      <c r="J44" s="176"/>
      <c r="K44" s="176">
        <f>'実質公債費比率（分子）の構造'!N$50</f>
        <v>6</v>
      </c>
      <c r="L44" s="176"/>
      <c r="M44" s="176"/>
      <c r="N44" s="176">
        <f>'実質公債費比率（分子）の構造'!O$50</f>
        <v>5</v>
      </c>
      <c r="O44" s="176"/>
      <c r="P44" s="176"/>
    </row>
    <row r="45" spans="1:16" x14ac:dyDescent="0.15">
      <c r="A45" s="176" t="s">
        <v>63</v>
      </c>
      <c r="B45" s="176">
        <f>'実質公債費比率（分子）の構造'!K$49</f>
        <v>61</v>
      </c>
      <c r="C45" s="176"/>
      <c r="D45" s="176"/>
      <c r="E45" s="176">
        <f>'実質公債費比率（分子）の構造'!L$49</f>
        <v>59</v>
      </c>
      <c r="F45" s="176"/>
      <c r="G45" s="176"/>
      <c r="H45" s="176">
        <f>'実質公債費比率（分子）の構造'!M$49</f>
        <v>59</v>
      </c>
      <c r="I45" s="176"/>
      <c r="J45" s="176"/>
      <c r="K45" s="176">
        <f>'実質公債費比率（分子）の構造'!N$49</f>
        <v>54</v>
      </c>
      <c r="L45" s="176"/>
      <c r="M45" s="176"/>
      <c r="N45" s="176">
        <f>'実質公債費比率（分子）の構造'!O$49</f>
        <v>54</v>
      </c>
      <c r="O45" s="176"/>
      <c r="P45" s="176"/>
    </row>
    <row r="46" spans="1:16" x14ac:dyDescent="0.15">
      <c r="A46" s="176" t="s">
        <v>64</v>
      </c>
      <c r="B46" s="176">
        <f>'実質公債費比率（分子）の構造'!K$48</f>
        <v>349</v>
      </c>
      <c r="C46" s="176"/>
      <c r="D46" s="176"/>
      <c r="E46" s="176">
        <f>'実質公債費比率（分子）の構造'!L$48</f>
        <v>366</v>
      </c>
      <c r="F46" s="176"/>
      <c r="G46" s="176"/>
      <c r="H46" s="176">
        <f>'実質公債費比率（分子）の構造'!M$48</f>
        <v>382</v>
      </c>
      <c r="I46" s="176"/>
      <c r="J46" s="176"/>
      <c r="K46" s="176">
        <f>'実質公債費比率（分子）の構造'!N$48</f>
        <v>369</v>
      </c>
      <c r="L46" s="176"/>
      <c r="M46" s="176"/>
      <c r="N46" s="176">
        <f>'実質公債費比率（分子）の構造'!O$48</f>
        <v>379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816</v>
      </c>
      <c r="C49" s="176"/>
      <c r="D49" s="176"/>
      <c r="E49" s="176">
        <f>'実質公債費比率（分子）の構造'!L$45</f>
        <v>830</v>
      </c>
      <c r="F49" s="176"/>
      <c r="G49" s="176"/>
      <c r="H49" s="176">
        <f>'実質公債費比率（分子）の構造'!M$45</f>
        <v>923</v>
      </c>
      <c r="I49" s="176"/>
      <c r="J49" s="176"/>
      <c r="K49" s="176">
        <f>'実質公債費比率（分子）の構造'!N$45</f>
        <v>961</v>
      </c>
      <c r="L49" s="176"/>
      <c r="M49" s="176"/>
      <c r="N49" s="176">
        <f>'実質公債費比率（分子）の構造'!O$45</f>
        <v>985</v>
      </c>
      <c r="O49" s="176"/>
      <c r="P49" s="176"/>
    </row>
    <row r="50" spans="1:16" x14ac:dyDescent="0.15">
      <c r="A50" s="176" t="s">
        <v>67</v>
      </c>
      <c r="B50" s="176" t="e">
        <f>NA()</f>
        <v>#N/A</v>
      </c>
      <c r="C50" s="176">
        <f>IF(ISNUMBER('実質公債費比率（分子）の構造'!K$53),'実質公債費比率（分子）の構造'!K$53,NA())</f>
        <v>159</v>
      </c>
      <c r="D50" s="176" t="e">
        <f>NA()</f>
        <v>#N/A</v>
      </c>
      <c r="E50" s="176" t="e">
        <f>NA()</f>
        <v>#N/A</v>
      </c>
      <c r="F50" s="176">
        <f>IF(ISNUMBER('実質公債費比率（分子）の構造'!L$53),'実質公債費比率（分子）の構造'!L$53,NA())</f>
        <v>165</v>
      </c>
      <c r="G50" s="176" t="e">
        <f>NA()</f>
        <v>#N/A</v>
      </c>
      <c r="H50" s="176" t="e">
        <f>NA()</f>
        <v>#N/A</v>
      </c>
      <c r="I50" s="176">
        <f>IF(ISNUMBER('実質公債費比率（分子）の構造'!M$53),'実質公債費比率（分子）の構造'!M$53,NA())</f>
        <v>248</v>
      </c>
      <c r="J50" s="176" t="e">
        <f>NA()</f>
        <v>#N/A</v>
      </c>
      <c r="K50" s="176" t="e">
        <f>NA()</f>
        <v>#N/A</v>
      </c>
      <c r="L50" s="176">
        <f>IF(ISNUMBER('実質公債費比率（分子）の構造'!N$53),'実質公債費比率（分子）の構造'!N$53,NA())</f>
        <v>267</v>
      </c>
      <c r="M50" s="176" t="e">
        <f>NA()</f>
        <v>#N/A</v>
      </c>
      <c r="N50" s="176" t="e">
        <f>NA()</f>
        <v>#N/A</v>
      </c>
      <c r="O50" s="176">
        <f>IF(ISNUMBER('実質公債費比率（分子）の構造'!O$53),'実質公債費比率（分子）の構造'!O$53,NA())</f>
        <v>310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13875</v>
      </c>
      <c r="E56" s="175"/>
      <c r="F56" s="175"/>
      <c r="G56" s="175">
        <f>'将来負担比率（分子）の構造'!J$52</f>
        <v>13757</v>
      </c>
      <c r="H56" s="175"/>
      <c r="I56" s="175"/>
      <c r="J56" s="175">
        <f>'将来負担比率（分子）の構造'!K$52</f>
        <v>13466</v>
      </c>
      <c r="K56" s="175"/>
      <c r="L56" s="175"/>
      <c r="M56" s="175">
        <f>'将来負担比率（分子）の構造'!L$52</f>
        <v>13222</v>
      </c>
      <c r="N56" s="175"/>
      <c r="O56" s="175"/>
      <c r="P56" s="175">
        <f>'将来負担比率（分子）の構造'!M$52</f>
        <v>12416</v>
      </c>
    </row>
    <row r="57" spans="1:16" x14ac:dyDescent="0.15">
      <c r="A57" s="175" t="s">
        <v>42</v>
      </c>
      <c r="B57" s="175"/>
      <c r="C57" s="175"/>
      <c r="D57" s="175">
        <f>'将来負担比率（分子）の構造'!I$51</f>
        <v>62</v>
      </c>
      <c r="E57" s="175"/>
      <c r="F57" s="175"/>
      <c r="G57" s="175">
        <f>'将来負担比率（分子）の構造'!J$51</f>
        <v>50</v>
      </c>
      <c r="H57" s="175"/>
      <c r="I57" s="175"/>
      <c r="J57" s="175">
        <f>'将来負担比率（分子）の構造'!K$51</f>
        <v>28</v>
      </c>
      <c r="K57" s="175"/>
      <c r="L57" s="175"/>
      <c r="M57" s="175">
        <f>'将来負担比率（分子）の構造'!L$51</f>
        <v>24</v>
      </c>
      <c r="N57" s="175"/>
      <c r="O57" s="175"/>
      <c r="P57" s="175">
        <f>'将来負担比率（分子）の構造'!M$51</f>
        <v>10</v>
      </c>
    </row>
    <row r="58" spans="1:16" x14ac:dyDescent="0.15">
      <c r="A58" s="175" t="s">
        <v>41</v>
      </c>
      <c r="B58" s="175"/>
      <c r="C58" s="175"/>
      <c r="D58" s="175">
        <f>'将来負担比率（分子）の構造'!I$50</f>
        <v>4156</v>
      </c>
      <c r="E58" s="175"/>
      <c r="F58" s="175"/>
      <c r="G58" s="175">
        <f>'将来負担比率（分子）の構造'!J$50</f>
        <v>4065</v>
      </c>
      <c r="H58" s="175"/>
      <c r="I58" s="175"/>
      <c r="J58" s="175">
        <f>'将来負担比率（分子）の構造'!K$50</f>
        <v>4475</v>
      </c>
      <c r="K58" s="175"/>
      <c r="L58" s="175"/>
      <c r="M58" s="175">
        <f>'将来負担比率（分子）の構造'!L$50</f>
        <v>4342</v>
      </c>
      <c r="N58" s="175"/>
      <c r="O58" s="175"/>
      <c r="P58" s="175">
        <f>'将来負担比率（分子）の構造'!M$50</f>
        <v>4204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1034</v>
      </c>
      <c r="C62" s="175"/>
      <c r="D62" s="175"/>
      <c r="E62" s="175">
        <f>'将来負担比率（分子）の構造'!J$45</f>
        <v>1004</v>
      </c>
      <c r="F62" s="175"/>
      <c r="G62" s="175"/>
      <c r="H62" s="175">
        <f>'将来負担比率（分子）の構造'!K$45</f>
        <v>1007</v>
      </c>
      <c r="I62" s="175"/>
      <c r="J62" s="175"/>
      <c r="K62" s="175">
        <f>'将来負担比率（分子）の構造'!L$45</f>
        <v>989</v>
      </c>
      <c r="L62" s="175"/>
      <c r="M62" s="175"/>
      <c r="N62" s="175">
        <f>'将来負担比率（分子）の構造'!M$45</f>
        <v>868</v>
      </c>
      <c r="O62" s="175"/>
      <c r="P62" s="175"/>
    </row>
    <row r="63" spans="1:16" x14ac:dyDescent="0.15">
      <c r="A63" s="175" t="s">
        <v>34</v>
      </c>
      <c r="B63" s="175">
        <f>'将来負担比率（分子）の構造'!I$44</f>
        <v>379</v>
      </c>
      <c r="C63" s="175"/>
      <c r="D63" s="175"/>
      <c r="E63" s="175">
        <f>'将来負担比率（分子）の構造'!J$44</f>
        <v>339</v>
      </c>
      <c r="F63" s="175"/>
      <c r="G63" s="175"/>
      <c r="H63" s="175">
        <f>'将来負担比率（分子）の構造'!K$44</f>
        <v>295</v>
      </c>
      <c r="I63" s="175"/>
      <c r="J63" s="175"/>
      <c r="K63" s="175">
        <f>'将来負担比率（分子）の構造'!L$44</f>
        <v>241</v>
      </c>
      <c r="L63" s="175"/>
      <c r="M63" s="175"/>
      <c r="N63" s="175">
        <f>'将来負担比率（分子）の構造'!M$44</f>
        <v>191</v>
      </c>
      <c r="O63" s="175"/>
      <c r="P63" s="175"/>
    </row>
    <row r="64" spans="1:16" x14ac:dyDescent="0.15">
      <c r="A64" s="175" t="s">
        <v>33</v>
      </c>
      <c r="B64" s="175">
        <f>'将来負担比率（分子）の構造'!I$43</f>
        <v>4969</v>
      </c>
      <c r="C64" s="175"/>
      <c r="D64" s="175"/>
      <c r="E64" s="175">
        <f>'将来負担比率（分子）の構造'!J$43</f>
        <v>4867</v>
      </c>
      <c r="F64" s="175"/>
      <c r="G64" s="175"/>
      <c r="H64" s="175">
        <f>'将来負担比率（分子）の構造'!K$43</f>
        <v>4757</v>
      </c>
      <c r="I64" s="175"/>
      <c r="J64" s="175"/>
      <c r="K64" s="175">
        <f>'将来負担比率（分子）の構造'!L$43</f>
        <v>4508</v>
      </c>
      <c r="L64" s="175"/>
      <c r="M64" s="175"/>
      <c r="N64" s="175">
        <f>'将来負担比率（分子）の構造'!M$43</f>
        <v>4245</v>
      </c>
      <c r="O64" s="175"/>
      <c r="P64" s="175"/>
    </row>
    <row r="65" spans="1:16" x14ac:dyDescent="0.15">
      <c r="A65" s="175" t="s">
        <v>32</v>
      </c>
      <c r="B65" s="175">
        <f>'将来負担比率（分子）の構造'!I$42</f>
        <v>336</v>
      </c>
      <c r="C65" s="175"/>
      <c r="D65" s="175"/>
      <c r="E65" s="175">
        <f>'将来負担比率（分子）の構造'!J$42</f>
        <v>328</v>
      </c>
      <c r="F65" s="175"/>
      <c r="G65" s="175"/>
      <c r="H65" s="175">
        <f>'将来負担比率（分子）の構造'!K$42</f>
        <v>320</v>
      </c>
      <c r="I65" s="175"/>
      <c r="J65" s="175"/>
      <c r="K65" s="175">
        <f>'将来負担比率（分子）の構造'!L$42</f>
        <v>312</v>
      </c>
      <c r="L65" s="175"/>
      <c r="M65" s="175"/>
      <c r="N65" s="175">
        <f>'将来負担比率（分子）の構造'!M$42</f>
        <v>33</v>
      </c>
      <c r="O65" s="175"/>
      <c r="P65" s="175"/>
    </row>
    <row r="66" spans="1:16" x14ac:dyDescent="0.15">
      <c r="A66" s="175" t="s">
        <v>31</v>
      </c>
      <c r="B66" s="175">
        <f>'将来負担比率（分子）の構造'!I$41</f>
        <v>11551</v>
      </c>
      <c r="C66" s="175"/>
      <c r="D66" s="175"/>
      <c r="E66" s="175">
        <f>'将来負担比率（分子）の構造'!J$41</f>
        <v>12093</v>
      </c>
      <c r="F66" s="175"/>
      <c r="G66" s="175"/>
      <c r="H66" s="175">
        <f>'将来負担比率（分子）の構造'!K$41</f>
        <v>12529</v>
      </c>
      <c r="I66" s="175"/>
      <c r="J66" s="175"/>
      <c r="K66" s="175">
        <f>'将来負担比率（分子）の構造'!L$41</f>
        <v>12982</v>
      </c>
      <c r="L66" s="175"/>
      <c r="M66" s="175"/>
      <c r="N66" s="175">
        <f>'将来負担比率（分子）の構造'!M$41</f>
        <v>12948</v>
      </c>
      <c r="O66" s="175"/>
      <c r="P66" s="175"/>
    </row>
    <row r="67" spans="1:16" x14ac:dyDescent="0.15">
      <c r="A67" s="175" t="s">
        <v>71</v>
      </c>
      <c r="B67" s="175" t="e">
        <f>NA()</f>
        <v>#N/A</v>
      </c>
      <c r="C67" s="175">
        <f>IF(ISNUMBER('将来負担比率（分子）の構造'!I$53), IF('将来負担比率（分子）の構造'!I$53 &lt; 0, 0, '将来負担比率（分子）の構造'!I$53), NA())</f>
        <v>177</v>
      </c>
      <c r="D67" s="175" t="e">
        <f>NA()</f>
        <v>#N/A</v>
      </c>
      <c r="E67" s="175" t="e">
        <f>NA()</f>
        <v>#N/A</v>
      </c>
      <c r="F67" s="175">
        <f>IF(ISNUMBER('将来負担比率（分子）の構造'!J$53), IF('将来負担比率（分子）の構造'!J$53 &lt; 0, 0, '将来負担比率（分子）の構造'!J$53), NA())</f>
        <v>757</v>
      </c>
      <c r="G67" s="175" t="e">
        <f>NA()</f>
        <v>#N/A</v>
      </c>
      <c r="H67" s="175" t="e">
        <f>NA()</f>
        <v>#N/A</v>
      </c>
      <c r="I67" s="175">
        <f>IF(ISNUMBER('将来負担比率（分子）の構造'!K$53), IF('将来負担比率（分子）の構造'!K$53 &lt; 0, 0, '将来負担比率（分子）の構造'!K$53), NA())</f>
        <v>940</v>
      </c>
      <c r="J67" s="175" t="e">
        <f>NA()</f>
        <v>#N/A</v>
      </c>
      <c r="K67" s="175" t="e">
        <f>NA()</f>
        <v>#N/A</v>
      </c>
      <c r="L67" s="175">
        <f>IF(ISNUMBER('将来負担比率（分子）の構造'!L$53), IF('将来負担比率（分子）の構造'!L$53 &lt; 0, 0, '将来負担比率（分子）の構造'!L$53), NA())</f>
        <v>1443</v>
      </c>
      <c r="M67" s="175" t="e">
        <f>NA()</f>
        <v>#N/A</v>
      </c>
      <c r="N67" s="175" t="e">
        <f>NA()</f>
        <v>#N/A</v>
      </c>
      <c r="O67" s="175">
        <f>IF(ISNUMBER('将来負担比率（分子）の構造'!M$53), IF('将来負担比率（分子）の構造'!M$53 &lt; 0, 0, '将来負担比率（分子）の構造'!M$53), NA())</f>
        <v>1654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2372</v>
      </c>
      <c r="C72" s="179">
        <f>基金残高に係る経年分析!G55</f>
        <v>2277</v>
      </c>
      <c r="D72" s="179">
        <f>基金残高に係る経年分析!H55</f>
        <v>2078</v>
      </c>
    </row>
    <row r="73" spans="1:16" x14ac:dyDescent="0.15">
      <c r="A73" s="178" t="s">
        <v>74</v>
      </c>
      <c r="B73" s="179">
        <f>基金残高に係る経年分析!F56</f>
        <v>127</v>
      </c>
      <c r="C73" s="179">
        <f>基金残高に係る経年分析!G56</f>
        <v>127</v>
      </c>
      <c r="D73" s="179">
        <f>基金残高に係る経年分析!H56</f>
        <v>159</v>
      </c>
    </row>
    <row r="74" spans="1:16" x14ac:dyDescent="0.15">
      <c r="A74" s="178" t="s">
        <v>75</v>
      </c>
      <c r="B74" s="179">
        <f>基金残高に係る経年分析!F57</f>
        <v>2417</v>
      </c>
      <c r="C74" s="179">
        <f>基金残高に係る経年分析!G57</f>
        <v>2292</v>
      </c>
      <c r="D74" s="179">
        <f>基金残高に係る経年分析!H57</f>
        <v>2151</v>
      </c>
    </row>
  </sheetData>
  <sheetProtection algorithmName="SHA-512" hashValue="tc9dQM9XxRqIibRrEC0R3KAe9sg3g0n3pl6oxIhIqgd14ML5RcYWEr5kSCi1JaCcsfM89e3Anx/pphb+viHynQ==" saltValue="CtAay3nVOVobdYl+HdWX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2025-03-07T08:05:31Z</cp:lastPrinted>
  <dcterms:created xsi:type="dcterms:W3CDTF">2025-02-19T03:18:25Z</dcterms:created>
  <dcterms:modified xsi:type="dcterms:W3CDTF">2025-03-27T08:29:41Z</dcterms:modified>
  <cp:category/>
</cp:coreProperties>
</file>